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合计表" sheetId="3" r:id="rId1"/>
    <sheet name="ADM主展区" sheetId="1" r:id="rId2"/>
    <sheet name="美食公园" sheetId="2" r:id="rId3"/>
  </sheets>
  <calcPr calcId="144525"/>
</workbook>
</file>

<file path=xl/sharedStrings.xml><?xml version="1.0" encoding="utf-8"?>
<sst xmlns="http://schemas.openxmlformats.org/spreadsheetml/2006/main" count="492" uniqueCount="298">
  <si>
    <t>2020ADM搭建类（决）算清单总表</t>
  </si>
  <si>
    <t>序号</t>
  </si>
  <si>
    <t>项 目</t>
  </si>
  <si>
    <t>费 用</t>
  </si>
  <si>
    <t>备注</t>
  </si>
  <si>
    <t>ADM主展区部分</t>
  </si>
  <si>
    <t>美食公园部分</t>
  </si>
  <si>
    <t>合计</t>
  </si>
  <si>
    <t>2020ADM展区（决）算清单</t>
  </si>
  <si>
    <t xml:space="preserve">项目内容 </t>
  </si>
  <si>
    <t>尺寸或规格</t>
  </si>
  <si>
    <t>数量</t>
  </si>
  <si>
    <t>单位</t>
  </si>
  <si>
    <t>系数</t>
  </si>
  <si>
    <t>单价</t>
  </si>
  <si>
    <t>总价</t>
  </si>
  <si>
    <t>（一）会场搭建</t>
  </si>
  <si>
    <t>服务区</t>
  </si>
  <si>
    <t>售票处&amp;服务处</t>
  </si>
  <si>
    <t>3*8*2.8m单面开集装箱 ，方管支撑，底座钢槽，阻燃地板</t>
  </si>
  <si>
    <t>项</t>
  </si>
  <si>
    <t>通道装饰+喷漆+装饰画面</t>
  </si>
  <si>
    <t>顶部木结构裱写真结构含支撑</t>
  </si>
  <si>
    <t>个</t>
  </si>
  <si>
    <t>顶部发光字衬亚克力+支撑 2*0.6</t>
  </si>
  <si>
    <t>套</t>
  </si>
  <si>
    <t>小计</t>
  </si>
  <si>
    <t>入口门头造型</t>
  </si>
  <si>
    <t>主题标语板墙</t>
  </si>
  <si>
    <t>双面木结构标语墙+封顶+车贴画面4*5*0.4</t>
  </si>
  <si>
    <t>平方</t>
  </si>
  <si>
    <t>两侧五角星</t>
  </si>
  <si>
    <t>木结构五角星装饰，三层结构+勾灯带</t>
  </si>
  <si>
    <t>两侧出入口门头</t>
  </si>
  <si>
    <r>
      <rPr>
        <sz val="10"/>
        <color rgb="FF000000"/>
        <rFont val="微软雅黑"/>
        <charset val="134"/>
      </rPr>
      <t>两侧出入口门头，10*10方管</t>
    </r>
    <r>
      <rPr>
        <sz val="10"/>
        <color rgb="FF000000"/>
        <rFont val="宋体"/>
        <charset val="134"/>
      </rPr>
      <t>➕阳光板+</t>
    </r>
    <r>
      <rPr>
        <sz val="10"/>
        <color rgb="FF000000"/>
        <rFont val="微软雅黑"/>
        <charset val="134"/>
      </rPr>
      <t>发光字</t>
    </r>
  </si>
  <si>
    <t>门头两侧装饰造型</t>
  </si>
  <si>
    <t>4*4方管+铁丝网+喷漆+pvc雕刻字+木质方框发光字</t>
  </si>
  <si>
    <t>ADMlogo灯箱</t>
  </si>
  <si>
    <t>1.2*1.2m发光灯箱</t>
  </si>
  <si>
    <t>拍照长条椅</t>
  </si>
  <si>
    <t>1.2m</t>
  </si>
  <si>
    <t>外广场&amp;场馆一楼氛围</t>
  </si>
  <si>
    <t>广场外道路围挡喷绘</t>
  </si>
  <si>
    <t>喷绘围挡</t>
  </si>
  <si>
    <t>地铁口购票指引</t>
  </si>
  <si>
    <t>0.8*2木质导视牌</t>
  </si>
  <si>
    <t>售票处指引</t>
  </si>
  <si>
    <t>0.8*2木质导视牌 （购票指引/入场指引</t>
  </si>
  <si>
    <t>大箭头指引</t>
  </si>
  <si>
    <t>2m*3.6mH木结构异形大箭头，字发光</t>
  </si>
  <si>
    <t>入口主K画面</t>
  </si>
  <si>
    <t>11*3.5m 主K+导览车贴画面</t>
  </si>
  <si>
    <t>休息区</t>
  </si>
  <si>
    <r>
      <rPr>
        <sz val="9"/>
        <color rgb="FF000000"/>
        <rFont val="微软雅黑"/>
        <charset val="134"/>
      </rPr>
      <t>方管结构+叉车板座椅+铁丝网</t>
    </r>
    <r>
      <rPr>
        <sz val="9"/>
        <color rgb="FF000000"/>
        <rFont val="宋体"/>
        <charset val="134"/>
      </rPr>
      <t>➕</t>
    </r>
    <r>
      <rPr>
        <sz val="9"/>
        <color rgb="FF000000"/>
        <rFont val="微软雅黑"/>
        <charset val="134"/>
      </rPr>
      <t>木质牌</t>
    </r>
  </si>
  <si>
    <t>喷绘</t>
  </si>
  <si>
    <t>广告喷绘/主k喷绘</t>
  </si>
  <si>
    <t>地贴</t>
  </si>
  <si>
    <t>主KV延展+导引 异形 通道17*5m/洗手间通道地贴</t>
  </si>
  <si>
    <t>倒T指引</t>
  </si>
  <si>
    <t>厕所/会场动线指引/展商报到处、搭建商报到处</t>
  </si>
  <si>
    <t>场馆一楼异形指引</t>
  </si>
  <si>
    <t>组</t>
  </si>
  <si>
    <t>ADM木质方盒</t>
  </si>
  <si>
    <t>60*60木结构裱写真+PVC雕刻</t>
  </si>
  <si>
    <t>冲浪街区</t>
  </si>
  <si>
    <t>入口门头</t>
  </si>
  <si>
    <r>
      <rPr>
        <sz val="9"/>
        <color rgb="FF000000"/>
        <rFont val="微软雅黑"/>
        <charset val="134"/>
      </rPr>
      <t>冲浪space 地台</t>
    </r>
    <r>
      <rPr>
        <sz val="9"/>
        <color rgb="FF000000"/>
        <rFont val="宋体"/>
        <charset val="134"/>
      </rPr>
      <t>➕</t>
    </r>
    <r>
      <rPr>
        <sz val="9"/>
        <color rgb="FF000000"/>
        <rFont val="微软雅黑"/>
        <charset val="134"/>
      </rPr>
      <t>配重*发光字字+造型雕刻</t>
    </r>
  </si>
  <si>
    <t>design us 亚克力发光字2.5*0.5</t>
  </si>
  <si>
    <r>
      <rPr>
        <sz val="10"/>
        <color rgb="FF000000"/>
        <rFont val="微软雅黑"/>
        <charset val="134"/>
      </rPr>
      <t>木质盒子</t>
    </r>
    <r>
      <rPr>
        <sz val="10"/>
        <color rgb="FF000000"/>
        <rFont val="宋体"/>
        <charset val="134"/>
      </rPr>
      <t>➕</t>
    </r>
    <r>
      <rPr>
        <sz val="10"/>
        <color rgb="FF000000"/>
        <rFont val="微软雅黑"/>
        <charset val="134"/>
      </rPr>
      <t>户外写真1*1</t>
    </r>
  </si>
  <si>
    <t>街区氛围</t>
  </si>
  <si>
    <t>方管支撑+铁丝网+装饰画面（PVC贴写真）2*2一个方管框*4组</t>
  </si>
  <si>
    <t>油桶装饰+写真画面</t>
  </si>
  <si>
    <t>滑板区A字板围挡铁架子+喷绘包画面</t>
  </si>
  <si>
    <t>涂鸦地贴</t>
  </si>
  <si>
    <t>休息区座椅</t>
  </si>
  <si>
    <t>涌浪街区</t>
  </si>
  <si>
    <t>木框造型，木质+户外写真3*2*0.4，2.5*1*0.4</t>
  </si>
  <si>
    <t>涌浪space发光字3*1+ADM造型雕刻</t>
  </si>
  <si>
    <t>design us发光字衬亚克力2*1</t>
  </si>
  <si>
    <t>方形logo木质盒子1*1</t>
  </si>
  <si>
    <t>斑马线地贴</t>
  </si>
  <si>
    <t>休息区座椅 充气透明沙发</t>
  </si>
  <si>
    <t>流浪街区</t>
  </si>
  <si>
    <t>普通喷绘+加厚草皮3*20*2</t>
  </si>
  <si>
    <t>木质方盒+车贴画面0.6*0.6</t>
  </si>
  <si>
    <t>帐篷+发光灯+星星灯氛围</t>
  </si>
  <si>
    <t>4*4方管+喷漆+铁网造型+亚克力装饰+帐篷+发光灯球</t>
  </si>
  <si>
    <t>流浪space主题发光字2*1+造型雕刻+design us 雕刻字</t>
  </si>
  <si>
    <t>1组方管支撑+铁丝网+装饰画面（双喷布）方框尺寸2*2m一个</t>
  </si>
  <si>
    <t>场馆门头</t>
  </si>
  <si>
    <t>ADM门头</t>
  </si>
  <si>
    <t>5mH木结构门头裱写真</t>
  </si>
  <si>
    <t>彩色地贴</t>
  </si>
  <si>
    <t>红黄绿三色地贴</t>
  </si>
  <si>
    <t>ADM门头灯带</t>
  </si>
  <si>
    <t>ADM字体边缘勾灯带发光</t>
  </si>
  <si>
    <t>舞台区</t>
  </si>
  <si>
    <t>灯光AV设备支撑</t>
  </si>
  <si>
    <t>大屏四周围挡</t>
  </si>
  <si>
    <t>控台和候场区围挡区域</t>
  </si>
  <si>
    <t>大屏</t>
  </si>
  <si>
    <t>3m*8m*2</t>
  </si>
  <si>
    <t>大屏灯光龙门架</t>
  </si>
  <si>
    <t>8m*2</t>
  </si>
  <si>
    <t>米</t>
  </si>
  <si>
    <t>面光灯光立柱</t>
  </si>
  <si>
    <t>4m*2</t>
  </si>
  <si>
    <t>侧面灯光龙门架</t>
  </si>
  <si>
    <t>16*2</t>
  </si>
  <si>
    <t>电脑光速灯</t>
  </si>
  <si>
    <t>380BEM</t>
  </si>
  <si>
    <t>台</t>
  </si>
  <si>
    <t>电脑图案灯</t>
  </si>
  <si>
    <t>ACME-1000W切割灯</t>
  </si>
  <si>
    <t>LED</t>
  </si>
  <si>
    <t>LEDpar</t>
  </si>
  <si>
    <t>颗</t>
  </si>
  <si>
    <t>灯光控台</t>
  </si>
  <si>
    <t>数字灯控台（MA2）</t>
  </si>
  <si>
    <t>音响</t>
  </si>
  <si>
    <t>全频8只，低音4只，返听2只</t>
  </si>
  <si>
    <t>只</t>
  </si>
  <si>
    <t>音响控台</t>
  </si>
  <si>
    <t>数字调音控制台</t>
  </si>
  <si>
    <t>论坛区</t>
  </si>
  <si>
    <t>舞台</t>
  </si>
  <si>
    <t>结构</t>
  </si>
  <si>
    <t>钢架结构基础舞台W11*L4</t>
  </si>
  <si>
    <t>舞台台阶</t>
  </si>
  <si>
    <t>木质舞台台阶W3*L0.2</t>
  </si>
  <si>
    <t>地毯</t>
  </si>
  <si>
    <t>拉绒防火地毯W11.4*L4.8</t>
  </si>
  <si>
    <t>舞台背景框架</t>
  </si>
  <si>
    <t>金属框架焊接龙骨</t>
  </si>
  <si>
    <t>3cm铁艺方管焊接支撑W13*H6.5</t>
  </si>
  <si>
    <t>表面</t>
  </si>
  <si>
    <t>木质板材结构+加厚车贴写真W13*L1+H6.5*L1*2</t>
  </si>
  <si>
    <t>led柔性连续光发光灯带</t>
  </si>
  <si>
    <t>主题logo展板</t>
  </si>
  <si>
    <t>木质板材结构+加厚车贴写真W1.5*L1.5</t>
  </si>
  <si>
    <t>发光字</t>
  </si>
  <si>
    <t>英文发光字</t>
  </si>
  <si>
    <t>霓虹灯发光字</t>
  </si>
  <si>
    <t>发光灯箱</t>
  </si>
  <si>
    <t>星星造型发光灯箱 直径2.5m 2m</t>
  </si>
  <si>
    <t>光束造型灯箱</t>
  </si>
  <si>
    <t>外场背景墙</t>
  </si>
  <si>
    <t>议程墙</t>
  </si>
  <si>
    <t>木质板材结构打底+加厚车贴写真W5*L3</t>
  </si>
  <si>
    <t>平底</t>
  </si>
  <si>
    <t>线阵音响</t>
  </si>
  <si>
    <t>线阵全频音响</t>
  </si>
  <si>
    <t>线阵超重低音</t>
  </si>
  <si>
    <t>灯光</t>
  </si>
  <si>
    <t>LEDpar灯</t>
  </si>
  <si>
    <t>光束灯</t>
  </si>
  <si>
    <t>ETC帕灯 面光</t>
  </si>
  <si>
    <t>TRUSS架</t>
  </si>
  <si>
    <t>400x400TRUSS，舞台两侧，4mTRUSS立柱，外包黑布</t>
  </si>
  <si>
    <t>P3高清led大屏W10*H5</t>
  </si>
  <si>
    <t>现场控台</t>
  </si>
  <si>
    <t>watchout</t>
  </si>
  <si>
    <t>印刷类</t>
  </si>
  <si>
    <t>邀请函</t>
  </si>
  <si>
    <t>封套12*20cm，内页11.5*19.5cm</t>
  </si>
  <si>
    <t>份</t>
  </si>
  <si>
    <t>导览折页</t>
  </si>
  <si>
    <t>35*35cm特种纸双面彩印</t>
  </si>
  <si>
    <t>会刊</t>
  </si>
  <si>
    <t>A4，四色印刷+过油+装订</t>
  </si>
  <si>
    <t>纸质手提袋</t>
  </si>
  <si>
    <t>接机牌</t>
  </si>
  <si>
    <t>A3 KT板带包边</t>
  </si>
  <si>
    <t>出入施工车证</t>
  </si>
  <si>
    <t>A4 进/出场施工证</t>
  </si>
  <si>
    <t>进撤场布展证</t>
  </si>
  <si>
    <t>施工人员证</t>
  </si>
  <si>
    <t>VIP证</t>
  </si>
  <si>
    <t>PVC</t>
  </si>
  <si>
    <t>打卡单页</t>
  </si>
  <si>
    <t>A5</t>
  </si>
  <si>
    <t>异形kt板</t>
  </si>
  <si>
    <t>发呆日手幅 80cm</t>
  </si>
  <si>
    <t>知乎贴纸</t>
  </si>
  <si>
    <t>模切四方圆形贴纸</t>
  </si>
  <si>
    <t>其他物料</t>
  </si>
  <si>
    <t>二楼办公区/休息区桌椅</t>
  </si>
  <si>
    <t>1.2m桌子*2配2椅</t>
  </si>
  <si>
    <t>灭火器</t>
  </si>
  <si>
    <t>灭火器租赁4KG</t>
  </si>
  <si>
    <t>尖顶帐篷</t>
  </si>
  <si>
    <t>红色尖顶帐篷</t>
  </si>
  <si>
    <t>PVC手举牌加唛标</t>
  </si>
  <si>
    <t>发呆日手举牌</t>
  </si>
  <si>
    <t>施工指示牌</t>
  </si>
  <si>
    <t>KT板0.6*0.8</t>
  </si>
  <si>
    <t>块</t>
  </si>
  <si>
    <t>圆形商家名牌</t>
  </si>
  <si>
    <t>30cmKT板双面</t>
  </si>
  <si>
    <t>指示地贴（小）</t>
  </si>
  <si>
    <t>0.8*0.56斜纹膜防滑地贴</t>
  </si>
  <si>
    <t>指示地贴（大）</t>
  </si>
  <si>
    <t>1.22*0.83斜纹膜防滑地贴</t>
  </si>
  <si>
    <t>内场商家名牌</t>
  </si>
  <si>
    <t>箭头PVC雕刻名牌</t>
  </si>
  <si>
    <t>铁马主形象画面</t>
  </si>
  <si>
    <t>1.5*0.7m主kvKT板</t>
  </si>
  <si>
    <t>G1费俊告示牌</t>
  </si>
  <si>
    <t>KT板画面0.8*0.6</t>
  </si>
  <si>
    <t>黑色升降架</t>
  </si>
  <si>
    <t>ADMlogokt板</t>
  </si>
  <si>
    <t>0.45*0.45m</t>
  </si>
  <si>
    <t>安全帽</t>
  </si>
  <si>
    <t>闪送物料</t>
  </si>
  <si>
    <t>闪送物料跑腿费</t>
  </si>
  <si>
    <t>一米线</t>
  </si>
  <si>
    <t>安保一米线，主要区域光芒大道（保证活动期间正常安全界线）</t>
  </si>
  <si>
    <t>根</t>
  </si>
  <si>
    <t>（二）人员及其他费用</t>
  </si>
  <si>
    <t>工人</t>
  </si>
  <si>
    <t>搭建＋维护+撤展</t>
  </si>
  <si>
    <t>/</t>
  </si>
  <si>
    <t>人次</t>
  </si>
  <si>
    <t>运输费</t>
  </si>
  <si>
    <t>进场、撤场来回</t>
  </si>
  <si>
    <t>总计</t>
  </si>
  <si>
    <t>税费（6％）</t>
  </si>
  <si>
    <t>优惠价</t>
  </si>
  <si>
    <t>2020美食公园区（决）算清单</t>
  </si>
  <si>
    <t>造浪街区</t>
  </si>
  <si>
    <t>入口造型</t>
  </si>
  <si>
    <t>亚克力雕刻发光字，造型整体2*1</t>
  </si>
  <si>
    <t>地台+配重+PVC雕刻造型，造型整体2*1</t>
  </si>
  <si>
    <t>热浪街区</t>
  </si>
  <si>
    <t>造型路引</t>
  </si>
  <si>
    <t>大道路引</t>
  </si>
  <si>
    <t>光芒大道/踏浪街，方管支撑+铁网造型+双喷布装饰</t>
  </si>
  <si>
    <t>氛围部分</t>
  </si>
  <si>
    <t>小集装箱结构</t>
  </si>
  <si>
    <t>方管支撑，底座钢槽，阻燃地板3*6*2.8m</t>
  </si>
  <si>
    <t>小集装箱覆面材料</t>
  </si>
  <si>
    <t>单开集装箱镀锌铁板</t>
  </si>
  <si>
    <t>双开集装箱镀锌铁板</t>
  </si>
  <si>
    <t>小集装箱喷漆</t>
  </si>
  <si>
    <t>整体箱面里外、地板喷漆</t>
  </si>
  <si>
    <t>大集装箱结构</t>
  </si>
  <si>
    <t>方管支撑，底座钢槽，阻燃地板2.5*9*2.8m</t>
  </si>
  <si>
    <t>大集装箱覆面材料</t>
  </si>
  <si>
    <t>大集装箱喷漆</t>
  </si>
  <si>
    <t>桌椅租赁</t>
  </si>
  <si>
    <t>店招</t>
  </si>
  <si>
    <t>店招文字，发光雕刻字2✖️0.8</t>
  </si>
  <si>
    <t>氛围照明灯</t>
  </si>
  <si>
    <t>照明灯打亮</t>
  </si>
  <si>
    <t>氛围洗墙灯</t>
  </si>
  <si>
    <t>集装箱立面打灯</t>
  </si>
  <si>
    <t>注水道旗</t>
  </si>
  <si>
    <t>5m注水道旗</t>
  </si>
  <si>
    <t>开幕式服务</t>
  </si>
  <si>
    <t>技术人员</t>
  </si>
  <si>
    <t>灯光/音响/大屏技师</t>
  </si>
  <si>
    <t>人</t>
  </si>
  <si>
    <t>开幕式启动道具</t>
  </si>
  <si>
    <t>触摸发光灯柱</t>
  </si>
  <si>
    <t>开幕式讲台</t>
  </si>
  <si>
    <t>讲台+讲台包画面+讲台花</t>
  </si>
  <si>
    <t>执行服务费</t>
  </si>
  <si>
    <t>执行人员*10人，流程管控+后台管控+主持人管控+道具管控</t>
  </si>
  <si>
    <t>展位部分</t>
  </si>
  <si>
    <t>展位框架</t>
  </si>
  <si>
    <t>补漆修整</t>
  </si>
  <si>
    <t>顶棚</t>
  </si>
  <si>
    <t>修整换新</t>
  </si>
  <si>
    <t>背面网格布画面</t>
  </si>
  <si>
    <t>细纹网格布+pvc板条喷漆宽3*高2.5*46幅</t>
  </si>
  <si>
    <t>侧面网格布</t>
  </si>
  <si>
    <t>细纹网格布+pvc板条喷漆宽2.5*高2.5*22幅</t>
  </si>
  <si>
    <t>展位中格挡网格布</t>
  </si>
  <si>
    <t>细纹网格布+pvc板条喷漆，宽2.5*高1.25*92幅</t>
  </si>
  <si>
    <t>门面kt板</t>
  </si>
  <si>
    <t>户外kt板 宽3*高0.78*49+宽0.5*高1.7*46</t>
  </si>
  <si>
    <t>桌子前口挡板</t>
  </si>
  <si>
    <t>户外kt板 宽2.4*高0.75*46</t>
  </si>
  <si>
    <t>阻燃地毯</t>
  </si>
  <si>
    <t>标展 414+通道480</t>
  </si>
  <si>
    <t>照明系统</t>
  </si>
  <si>
    <t>照明/维修</t>
  </si>
  <si>
    <t>展位桌椅</t>
  </si>
  <si>
    <t>接电服务</t>
  </si>
  <si>
    <t>按现方案的展位用电、电箱接电、线路保障、供电服务</t>
  </si>
  <si>
    <t>入口造型灯箱</t>
  </si>
  <si>
    <t>灯箱尺寸2*1 两个</t>
  </si>
  <si>
    <t>印刷物料</t>
  </si>
  <si>
    <t>VIP车证</t>
  </si>
  <si>
    <r>
      <rPr>
        <sz val="10"/>
        <color theme="1"/>
        <rFont val="微软雅黑"/>
        <charset val="134"/>
      </rPr>
      <t>编号牌A</t>
    </r>
    <r>
      <rPr>
        <sz val="10"/>
        <color theme="1"/>
        <rFont val="微软雅黑"/>
        <charset val="134"/>
      </rPr>
      <t>4立牌</t>
    </r>
  </si>
  <si>
    <t>食品安全牌</t>
  </si>
  <si>
    <t>满减券</t>
  </si>
  <si>
    <t>张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</si>
</sst>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#,##0&quot; &quot;;\(#,##0\)"/>
    <numFmt numFmtId="178" formatCode="0.00_ "/>
    <numFmt numFmtId="179" formatCode="0.00_);[Red]\(0.00\)"/>
    <numFmt numFmtId="180" formatCode="\¥#,##0;\¥\-#,##0"/>
  </numFmts>
  <fonts count="40">
    <font>
      <sz val="11"/>
      <color theme="1"/>
      <name val="宋体"/>
      <charset val="134"/>
      <scheme val="minor"/>
    </font>
    <font>
      <b/>
      <sz val="16"/>
      <color indexed="8"/>
      <name val="微软雅黑"/>
      <charset val="134"/>
    </font>
    <font>
      <b/>
      <sz val="10"/>
      <color indexed="9"/>
      <name val="微软雅黑"/>
      <charset val="134"/>
    </font>
    <font>
      <sz val="10"/>
      <color indexed="8"/>
      <name val="微软雅黑"/>
      <charset val="134"/>
    </font>
    <font>
      <sz val="10"/>
      <color rgb="FF000000"/>
      <name val="微软雅黑"/>
      <charset val="134"/>
    </font>
    <font>
      <sz val="10"/>
      <name val="微软雅黑"/>
      <charset val="134"/>
    </font>
    <font>
      <b/>
      <sz val="10"/>
      <color indexed="8"/>
      <name val="微软雅黑"/>
      <charset val="134"/>
    </font>
    <font>
      <sz val="10"/>
      <color theme="1"/>
      <name val="微软雅黑"/>
      <charset val="134"/>
    </font>
    <font>
      <b/>
      <sz val="10"/>
      <color theme="1"/>
      <name val="微软雅黑"/>
      <charset val="134"/>
    </font>
    <font>
      <b/>
      <sz val="10"/>
      <color theme="0"/>
      <name val="微软雅黑"/>
      <charset val="134"/>
    </font>
    <font>
      <sz val="11"/>
      <color theme="1"/>
      <name val="微软雅黑"/>
      <charset val="134"/>
    </font>
    <font>
      <sz val="9"/>
      <color rgb="FF000000"/>
      <name val="微软雅黑"/>
      <charset val="134"/>
    </font>
    <font>
      <sz val="9"/>
      <color indexed="8"/>
      <name val="微软雅黑"/>
      <charset val="134"/>
    </font>
    <font>
      <sz val="9"/>
      <name val="微软雅黑"/>
      <charset val="134"/>
    </font>
    <font>
      <sz val="9"/>
      <color theme="1"/>
      <name val="微软雅黑"/>
      <charset val="134"/>
    </font>
    <font>
      <b/>
      <sz val="10"/>
      <name val="微软雅黑"/>
      <charset val="134"/>
    </font>
    <font>
      <sz val="11"/>
      <name val="微软雅黑"/>
      <charset val="134"/>
    </font>
    <font>
      <b/>
      <sz val="16"/>
      <color theme="1"/>
      <name val="微软雅黑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</fonts>
  <fills count="3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2" borderId="18" applyNumberFormat="0" applyFont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4" fillId="23" borderId="20" applyNumberFormat="0" applyAlignment="0" applyProtection="0">
      <alignment vertical="center"/>
    </xf>
    <xf numFmtId="0" fontId="30" fillId="23" borderId="15" applyNumberFormat="0" applyAlignment="0" applyProtection="0">
      <alignment vertical="center"/>
    </xf>
    <xf numFmtId="0" fontId="24" fillId="14" borderId="16" applyNumberFormat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3" fillId="3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37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1" fillId="38" borderId="0" applyNumberFormat="0" applyBorder="0" applyAlignment="0" applyProtection="0">
      <alignment vertical="center"/>
    </xf>
    <xf numFmtId="0" fontId="37" fillId="0" borderId="0">
      <alignment vertical="center"/>
    </xf>
  </cellStyleXfs>
  <cellXfs count="107">
    <xf numFmtId="0" fontId="0" fillId="0" borderId="0" xfId="0">
      <alignment vertical="center"/>
    </xf>
    <xf numFmtId="0" fontId="0" fillId="0" borderId="0" xfId="0" applyFill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0" fillId="0" borderId="1" xfId="0" applyBorder="1">
      <alignment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77" fontId="6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179" fontId="7" fillId="0" borderId="1" xfId="0" applyNumberFormat="1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5" fillId="0" borderId="1" xfId="0" applyFont="1" applyFill="1" applyBorder="1" applyAlignment="1">
      <alignment vertical="center" wrapText="1"/>
    </xf>
    <xf numFmtId="177" fontId="9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3" fontId="9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0" xfId="0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180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179" fontId="5" fillId="0" borderId="1" xfId="8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177" fontId="15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8" fillId="5" borderId="1" xfId="0" applyFont="1" applyFill="1" applyBorder="1">
      <alignment vertical="center"/>
    </xf>
    <xf numFmtId="49" fontId="2" fillId="4" borderId="13" xfId="0" applyNumberFormat="1" applyFont="1" applyFill="1" applyBorder="1" applyAlignment="1">
      <alignment horizontal="center" vertical="center" wrapText="1"/>
    </xf>
    <xf numFmtId="0" fontId="0" fillId="3" borderId="0" xfId="0" applyFill="1">
      <alignment vertical="center"/>
    </xf>
    <xf numFmtId="0" fontId="17" fillId="0" borderId="0" xfId="0" applyFont="1" applyFill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176" fontId="9" fillId="4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176" fontId="3" fillId="8" borderId="1" xfId="4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2">
    <dxf>
      <font>
        <sz val="11"/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"/>
  <sheetViews>
    <sheetView workbookViewId="0">
      <selection activeCell="C3" sqref="C3:C5"/>
    </sheetView>
  </sheetViews>
  <sheetFormatPr defaultColWidth="9" defaultRowHeight="13.5" outlineLevelRow="4" outlineLevelCol="3"/>
  <cols>
    <col min="2" max="4" width="25.875" customWidth="1"/>
  </cols>
  <sheetData>
    <row r="1" ht="22.5" spans="1:4">
      <c r="A1" s="101" t="s">
        <v>0</v>
      </c>
      <c r="B1" s="101"/>
      <c r="C1" s="101"/>
      <c r="D1" s="101"/>
    </row>
    <row r="2" ht="16.5" spans="1:4">
      <c r="A2" s="102" t="s">
        <v>1</v>
      </c>
      <c r="B2" s="102" t="s">
        <v>2</v>
      </c>
      <c r="C2" s="103" t="s">
        <v>3</v>
      </c>
      <c r="D2" s="104" t="s">
        <v>4</v>
      </c>
    </row>
    <row r="3" ht="16.5" spans="1:4">
      <c r="A3" s="14">
        <v>1</v>
      </c>
      <c r="B3" s="105" t="s">
        <v>5</v>
      </c>
      <c r="C3" s="106"/>
      <c r="D3" s="14"/>
    </row>
    <row r="4" ht="16.5" spans="1:4">
      <c r="A4" s="14">
        <v>2</v>
      </c>
      <c r="B4" s="105" t="s">
        <v>6</v>
      </c>
      <c r="C4" s="106"/>
      <c r="D4" s="14"/>
    </row>
    <row r="5" ht="16.5" spans="1:4">
      <c r="A5" s="14">
        <v>3</v>
      </c>
      <c r="B5" s="105" t="s">
        <v>7</v>
      </c>
      <c r="C5" s="106"/>
      <c r="D5" s="14"/>
    </row>
  </sheetData>
  <mergeCells count="1">
    <mergeCell ref="A1:D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4"/>
  <sheetViews>
    <sheetView topLeftCell="A113" workbookViewId="0">
      <selection activeCell="G129" sqref="G129"/>
    </sheetView>
  </sheetViews>
  <sheetFormatPr defaultColWidth="9" defaultRowHeight="13.5"/>
  <cols>
    <col min="1" max="1" width="5" customWidth="1"/>
    <col min="3" max="3" width="9.125" customWidth="1"/>
    <col min="4" max="4" width="18.75" customWidth="1"/>
    <col min="5" max="5" width="46.25" style="42" customWidth="1"/>
    <col min="10" max="10" width="9.375"/>
  </cols>
  <sheetData>
    <row r="1" ht="22.5" spans="1:11">
      <c r="A1" s="43" t="s">
        <v>8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6.5" spans="1:11">
      <c r="A2" s="3" t="s">
        <v>1</v>
      </c>
      <c r="B2" s="3" t="s">
        <v>9</v>
      </c>
      <c r="C2" s="3"/>
      <c r="D2" s="3"/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29" t="s">
        <v>4</v>
      </c>
    </row>
    <row r="3" ht="16.5" spans="1:11">
      <c r="A3" s="4" t="s">
        <v>16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14" customHeight="1" spans="1:11">
      <c r="A4" s="7">
        <v>1</v>
      </c>
      <c r="B4" s="7" t="s">
        <v>17</v>
      </c>
      <c r="C4" s="7"/>
      <c r="D4" s="7" t="s">
        <v>18</v>
      </c>
      <c r="E4" s="7" t="s">
        <v>19</v>
      </c>
      <c r="F4" s="11">
        <v>1</v>
      </c>
      <c r="G4" s="23" t="s">
        <v>20</v>
      </c>
      <c r="H4" s="11">
        <v>1</v>
      </c>
      <c r="I4" s="11"/>
      <c r="J4" s="24">
        <f t="shared" ref="J4:J7" si="0">F4*H4*I4</f>
        <v>0</v>
      </c>
      <c r="K4" s="37"/>
    </row>
    <row r="5" ht="14" customHeight="1" spans="1:11">
      <c r="A5" s="7">
        <v>2</v>
      </c>
      <c r="B5" s="7"/>
      <c r="C5" s="7"/>
      <c r="D5" s="7"/>
      <c r="E5" s="7" t="s">
        <v>21</v>
      </c>
      <c r="F5" s="11">
        <v>1</v>
      </c>
      <c r="G5" s="23" t="s">
        <v>20</v>
      </c>
      <c r="H5" s="11">
        <v>1</v>
      </c>
      <c r="I5" s="11"/>
      <c r="J5" s="24">
        <f t="shared" si="0"/>
        <v>0</v>
      </c>
      <c r="K5" s="37"/>
    </row>
    <row r="6" ht="14" customHeight="1" spans="1:11">
      <c r="A6" s="7">
        <v>3</v>
      </c>
      <c r="B6" s="7"/>
      <c r="C6" s="7"/>
      <c r="D6" s="7"/>
      <c r="E6" s="7" t="s">
        <v>22</v>
      </c>
      <c r="F6" s="11">
        <v>2</v>
      </c>
      <c r="G6" s="23" t="s">
        <v>23</v>
      </c>
      <c r="H6" s="11">
        <v>1</v>
      </c>
      <c r="I6" s="11"/>
      <c r="J6" s="24">
        <f t="shared" si="0"/>
        <v>0</v>
      </c>
      <c r="K6" s="37"/>
    </row>
    <row r="7" ht="14" customHeight="1" spans="1:11">
      <c r="A7" s="7">
        <v>4</v>
      </c>
      <c r="B7" s="7"/>
      <c r="C7" s="7"/>
      <c r="D7" s="7"/>
      <c r="E7" s="7" t="s">
        <v>24</v>
      </c>
      <c r="F7" s="11">
        <v>1</v>
      </c>
      <c r="G7" s="23" t="s">
        <v>25</v>
      </c>
      <c r="H7" s="11">
        <v>1</v>
      </c>
      <c r="I7" s="11"/>
      <c r="J7" s="24">
        <f t="shared" si="0"/>
        <v>0</v>
      </c>
      <c r="K7" s="37"/>
    </row>
    <row r="8" ht="14" customHeight="1" spans="1:11">
      <c r="A8" s="7">
        <v>5</v>
      </c>
      <c r="B8" s="44" t="s">
        <v>26</v>
      </c>
      <c r="C8" s="45"/>
      <c r="D8" s="45"/>
      <c r="E8" s="45"/>
      <c r="F8" s="45"/>
      <c r="G8" s="45"/>
      <c r="H8" s="45"/>
      <c r="I8" s="71"/>
      <c r="J8" s="33">
        <f>SUM(J4:J7)</f>
        <v>0</v>
      </c>
      <c r="K8" s="72"/>
    </row>
    <row r="9" ht="14" customHeight="1" spans="1:11">
      <c r="A9" s="7">
        <v>6</v>
      </c>
      <c r="B9" s="6" t="s">
        <v>27</v>
      </c>
      <c r="C9" s="6"/>
      <c r="D9" s="18" t="s">
        <v>28</v>
      </c>
      <c r="E9" s="6" t="s">
        <v>29</v>
      </c>
      <c r="F9" s="19">
        <v>45.2</v>
      </c>
      <c r="G9" s="10" t="s">
        <v>30</v>
      </c>
      <c r="H9" s="11">
        <v>1</v>
      </c>
      <c r="I9" s="12"/>
      <c r="J9" s="30">
        <f>F9*H9*I9</f>
        <v>0</v>
      </c>
      <c r="K9" s="31"/>
    </row>
    <row r="10" ht="14" customHeight="1" spans="1:11">
      <c r="A10" s="7">
        <v>7</v>
      </c>
      <c r="B10" s="6"/>
      <c r="C10" s="6"/>
      <c r="D10" s="18" t="s">
        <v>31</v>
      </c>
      <c r="E10" s="6" t="s">
        <v>32</v>
      </c>
      <c r="F10" s="19">
        <v>2</v>
      </c>
      <c r="G10" s="10" t="s">
        <v>25</v>
      </c>
      <c r="H10" s="11">
        <v>1</v>
      </c>
      <c r="I10" s="12"/>
      <c r="J10" s="30">
        <f>F10*H10*I10</f>
        <v>0</v>
      </c>
      <c r="K10" s="31"/>
    </row>
    <row r="11" ht="14" customHeight="1" spans="1:11">
      <c r="A11" s="7">
        <v>8</v>
      </c>
      <c r="B11" s="6"/>
      <c r="C11" s="6"/>
      <c r="D11" s="18" t="s">
        <v>33</v>
      </c>
      <c r="E11" s="6" t="s">
        <v>34</v>
      </c>
      <c r="F11" s="19">
        <v>2</v>
      </c>
      <c r="G11" s="10" t="s">
        <v>25</v>
      </c>
      <c r="H11" s="11">
        <v>1</v>
      </c>
      <c r="I11" s="12"/>
      <c r="J11" s="30">
        <f>F11*H11*I11</f>
        <v>0</v>
      </c>
      <c r="K11" s="31"/>
    </row>
    <row r="12" ht="14" customHeight="1" spans="1:11">
      <c r="A12" s="7">
        <v>9</v>
      </c>
      <c r="B12" s="6"/>
      <c r="C12" s="6"/>
      <c r="D12" s="18" t="s">
        <v>35</v>
      </c>
      <c r="E12" s="6" t="s">
        <v>36</v>
      </c>
      <c r="F12" s="19">
        <v>2</v>
      </c>
      <c r="G12" s="10" t="s">
        <v>25</v>
      </c>
      <c r="H12" s="11">
        <v>1</v>
      </c>
      <c r="I12" s="12"/>
      <c r="J12" s="30">
        <f>F12*H12*I12</f>
        <v>0</v>
      </c>
      <c r="K12" s="31"/>
    </row>
    <row r="13" ht="14" customHeight="1" spans="1:11">
      <c r="A13" s="7">
        <v>10</v>
      </c>
      <c r="B13" s="6"/>
      <c r="C13" s="6"/>
      <c r="D13" s="10" t="s">
        <v>37</v>
      </c>
      <c r="E13" s="23" t="s">
        <v>38</v>
      </c>
      <c r="F13" s="12">
        <v>1</v>
      </c>
      <c r="G13" s="10" t="s">
        <v>20</v>
      </c>
      <c r="H13" s="5">
        <v>1</v>
      </c>
      <c r="I13" s="5"/>
      <c r="J13" s="30">
        <f>I13*F13*H13</f>
        <v>0</v>
      </c>
      <c r="K13" s="32"/>
    </row>
    <row r="14" ht="14" customHeight="1" spans="1:11">
      <c r="A14" s="7">
        <v>11</v>
      </c>
      <c r="B14" s="6"/>
      <c r="C14" s="6"/>
      <c r="D14" s="10" t="s">
        <v>39</v>
      </c>
      <c r="E14" s="23" t="s">
        <v>40</v>
      </c>
      <c r="F14" s="12">
        <v>1</v>
      </c>
      <c r="G14" s="10" t="s">
        <v>23</v>
      </c>
      <c r="H14" s="5">
        <v>1</v>
      </c>
      <c r="I14" s="5"/>
      <c r="J14" s="30">
        <f>I14*F14*H14</f>
        <v>0</v>
      </c>
      <c r="K14" s="32"/>
    </row>
    <row r="15" ht="14" customHeight="1" spans="1:11">
      <c r="A15" s="7">
        <v>12</v>
      </c>
      <c r="B15" s="44" t="s">
        <v>26</v>
      </c>
      <c r="C15" s="45"/>
      <c r="D15" s="45"/>
      <c r="E15" s="45"/>
      <c r="F15" s="45"/>
      <c r="G15" s="45"/>
      <c r="H15" s="45"/>
      <c r="I15" s="71"/>
      <c r="J15" s="33">
        <f>SUM(J9:J14)</f>
        <v>0</v>
      </c>
      <c r="K15" s="72"/>
    </row>
    <row r="16" ht="14" customHeight="1" spans="1:11">
      <c r="A16" s="7">
        <v>13</v>
      </c>
      <c r="B16" s="46" t="s">
        <v>41</v>
      </c>
      <c r="C16" s="47"/>
      <c r="D16" s="48" t="s">
        <v>42</v>
      </c>
      <c r="E16" s="49" t="s">
        <v>43</v>
      </c>
      <c r="F16" s="50">
        <v>700</v>
      </c>
      <c r="G16" s="51" t="s">
        <v>30</v>
      </c>
      <c r="H16" s="52">
        <v>1</v>
      </c>
      <c r="I16" s="73"/>
      <c r="J16" s="30">
        <f>I16*F16*H16</f>
        <v>0</v>
      </c>
      <c r="K16" s="31"/>
    </row>
    <row r="17" ht="14" customHeight="1" spans="1:11">
      <c r="A17" s="7">
        <v>14</v>
      </c>
      <c r="B17" s="46"/>
      <c r="C17" s="47"/>
      <c r="D17" s="48" t="s">
        <v>44</v>
      </c>
      <c r="E17" s="49" t="s">
        <v>45</v>
      </c>
      <c r="F17" s="50">
        <v>10</v>
      </c>
      <c r="G17" s="51" t="s">
        <v>23</v>
      </c>
      <c r="H17" s="52">
        <v>1</v>
      </c>
      <c r="I17" s="73"/>
      <c r="J17" s="30">
        <f>I17*F17*H17</f>
        <v>0</v>
      </c>
      <c r="K17" s="31"/>
    </row>
    <row r="18" ht="14" customHeight="1" spans="1:11">
      <c r="A18" s="7">
        <v>15</v>
      </c>
      <c r="B18" s="46"/>
      <c r="C18" s="47"/>
      <c r="D18" s="53" t="s">
        <v>46</v>
      </c>
      <c r="E18" s="54" t="s">
        <v>47</v>
      </c>
      <c r="F18" s="55">
        <f>4+3</f>
        <v>7</v>
      </c>
      <c r="G18" s="53" t="s">
        <v>23</v>
      </c>
      <c r="H18" s="56">
        <v>1</v>
      </c>
      <c r="I18" s="56"/>
      <c r="J18" s="30">
        <f>I18*F18*H18</f>
        <v>0</v>
      </c>
      <c r="K18" s="31"/>
    </row>
    <row r="19" ht="14" customHeight="1" spans="1:11">
      <c r="A19" s="7">
        <v>16</v>
      </c>
      <c r="B19" s="46"/>
      <c r="C19" s="47"/>
      <c r="D19" s="48" t="s">
        <v>48</v>
      </c>
      <c r="E19" s="49" t="s">
        <v>49</v>
      </c>
      <c r="F19" s="50">
        <v>2</v>
      </c>
      <c r="G19" s="51" t="s">
        <v>25</v>
      </c>
      <c r="H19" s="52">
        <v>1</v>
      </c>
      <c r="I19" s="73"/>
      <c r="J19" s="30">
        <f>I19*F19*H19</f>
        <v>0</v>
      </c>
      <c r="K19" s="31"/>
    </row>
    <row r="20" ht="14" customHeight="1" spans="1:11">
      <c r="A20" s="7">
        <v>17</v>
      </c>
      <c r="B20" s="46"/>
      <c r="C20" s="47"/>
      <c r="D20" s="49" t="s">
        <v>50</v>
      </c>
      <c r="E20" s="57" t="s">
        <v>51</v>
      </c>
      <c r="F20" s="57">
        <v>38.5</v>
      </c>
      <c r="G20" s="57" t="s">
        <v>30</v>
      </c>
      <c r="H20" s="57">
        <v>1</v>
      </c>
      <c r="I20" s="57"/>
      <c r="J20" s="30">
        <f t="shared" ref="J20:J25" si="1">I20*F20*H20</f>
        <v>0</v>
      </c>
      <c r="K20" s="31"/>
    </row>
    <row r="21" ht="14" customHeight="1" spans="1:11">
      <c r="A21" s="7">
        <v>18</v>
      </c>
      <c r="B21" s="46"/>
      <c r="C21" s="47"/>
      <c r="D21" s="49" t="s">
        <v>52</v>
      </c>
      <c r="E21" s="49" t="s">
        <v>53</v>
      </c>
      <c r="F21" s="57">
        <v>2</v>
      </c>
      <c r="G21" s="57" t="s">
        <v>25</v>
      </c>
      <c r="H21" s="57">
        <v>1</v>
      </c>
      <c r="I21" s="57"/>
      <c r="J21" s="30">
        <f t="shared" si="1"/>
        <v>0</v>
      </c>
      <c r="K21" s="31"/>
    </row>
    <row r="22" ht="14" customHeight="1" spans="1:11">
      <c r="A22" s="7">
        <v>19</v>
      </c>
      <c r="B22" s="46"/>
      <c r="C22" s="47"/>
      <c r="D22" s="49" t="s">
        <v>54</v>
      </c>
      <c r="E22" s="49" t="s">
        <v>55</v>
      </c>
      <c r="F22" s="57">
        <v>60</v>
      </c>
      <c r="G22" s="49" t="s">
        <v>30</v>
      </c>
      <c r="H22" s="57">
        <v>1</v>
      </c>
      <c r="I22" s="57"/>
      <c r="J22" s="30">
        <f t="shared" si="1"/>
        <v>0</v>
      </c>
      <c r="K22" s="31"/>
    </row>
    <row r="23" ht="14" customHeight="1" spans="1:11">
      <c r="A23" s="7">
        <v>20</v>
      </c>
      <c r="B23" s="46"/>
      <c r="C23" s="47"/>
      <c r="D23" s="58" t="s">
        <v>56</v>
      </c>
      <c r="E23" s="6" t="s">
        <v>57</v>
      </c>
      <c r="F23" s="58">
        <v>50</v>
      </c>
      <c r="G23" s="58" t="s">
        <v>30</v>
      </c>
      <c r="H23" s="58">
        <v>1</v>
      </c>
      <c r="I23" s="57"/>
      <c r="J23" s="30">
        <f t="shared" si="1"/>
        <v>0</v>
      </c>
      <c r="K23" s="37"/>
    </row>
    <row r="24" ht="14" customHeight="1" spans="1:11">
      <c r="A24" s="7">
        <v>21</v>
      </c>
      <c r="B24" s="46"/>
      <c r="C24" s="47"/>
      <c r="D24" s="49" t="s">
        <v>58</v>
      </c>
      <c r="E24" s="49" t="s">
        <v>59</v>
      </c>
      <c r="F24" s="57">
        <v>15</v>
      </c>
      <c r="G24" s="57" t="s">
        <v>23</v>
      </c>
      <c r="H24" s="57">
        <v>1</v>
      </c>
      <c r="I24" s="57"/>
      <c r="J24" s="74">
        <f t="shared" si="1"/>
        <v>0</v>
      </c>
      <c r="K24" s="31"/>
    </row>
    <row r="25" ht="14" customHeight="1" spans="1:11">
      <c r="A25" s="7">
        <v>22</v>
      </c>
      <c r="B25" s="46"/>
      <c r="C25" s="47"/>
      <c r="D25" s="49" t="s">
        <v>60</v>
      </c>
      <c r="E25" s="49" t="s">
        <v>53</v>
      </c>
      <c r="F25" s="57">
        <v>2</v>
      </c>
      <c r="G25" s="57" t="s">
        <v>61</v>
      </c>
      <c r="H25" s="57">
        <v>1</v>
      </c>
      <c r="I25" s="57"/>
      <c r="J25" s="74">
        <f t="shared" si="1"/>
        <v>0</v>
      </c>
      <c r="K25" s="31"/>
    </row>
    <row r="26" ht="14" customHeight="1" spans="1:11">
      <c r="A26" s="7">
        <v>23</v>
      </c>
      <c r="B26" s="59"/>
      <c r="C26" s="60"/>
      <c r="D26" s="11" t="s">
        <v>62</v>
      </c>
      <c r="E26" s="7" t="s">
        <v>63</v>
      </c>
      <c r="F26" s="7">
        <v>18</v>
      </c>
      <c r="G26" s="7" t="s">
        <v>23</v>
      </c>
      <c r="H26" s="7">
        <v>1</v>
      </c>
      <c r="I26" s="7"/>
      <c r="J26" s="24">
        <f>F26*H26*I26</f>
        <v>0</v>
      </c>
      <c r="K26" s="31"/>
    </row>
    <row r="27" ht="14" customHeight="1" spans="1:11">
      <c r="A27" s="7">
        <v>24</v>
      </c>
      <c r="B27" s="44" t="s">
        <v>26</v>
      </c>
      <c r="C27" s="45"/>
      <c r="D27" s="45"/>
      <c r="E27" s="45"/>
      <c r="F27" s="45"/>
      <c r="G27" s="45"/>
      <c r="H27" s="45"/>
      <c r="I27" s="71"/>
      <c r="J27" s="33">
        <f>SUM(J16:J26)</f>
        <v>0</v>
      </c>
      <c r="K27" s="72"/>
    </row>
    <row r="28" ht="14" customHeight="1" spans="1:11">
      <c r="A28" s="7">
        <v>25</v>
      </c>
      <c r="B28" s="6" t="s">
        <v>64</v>
      </c>
      <c r="C28" s="6"/>
      <c r="D28" s="13" t="s">
        <v>65</v>
      </c>
      <c r="E28" s="49" t="s">
        <v>66</v>
      </c>
      <c r="F28" s="57">
        <v>1</v>
      </c>
      <c r="G28" s="57" t="s">
        <v>25</v>
      </c>
      <c r="H28" s="57">
        <v>1</v>
      </c>
      <c r="I28" s="57"/>
      <c r="J28" s="74">
        <f t="shared" ref="J28:J35" si="2">I28*F28*H28</f>
        <v>0</v>
      </c>
      <c r="K28" s="31"/>
    </row>
    <row r="29" ht="14" customHeight="1" spans="1:11">
      <c r="A29" s="7">
        <v>26</v>
      </c>
      <c r="B29" s="6"/>
      <c r="C29" s="6"/>
      <c r="D29" s="13"/>
      <c r="E29" s="57" t="s">
        <v>67</v>
      </c>
      <c r="F29" s="57">
        <v>1</v>
      </c>
      <c r="G29" s="57" t="s">
        <v>25</v>
      </c>
      <c r="H29" s="57">
        <v>1</v>
      </c>
      <c r="I29" s="75"/>
      <c r="J29" s="74">
        <f t="shared" si="2"/>
        <v>0</v>
      </c>
      <c r="K29" s="31"/>
    </row>
    <row r="30" ht="14" customHeight="1" spans="1:11">
      <c r="A30" s="7">
        <v>27</v>
      </c>
      <c r="B30" s="6"/>
      <c r="C30" s="6"/>
      <c r="D30" s="13"/>
      <c r="E30" s="6" t="s">
        <v>68</v>
      </c>
      <c r="F30" s="5">
        <v>2</v>
      </c>
      <c r="G30" s="5" t="s">
        <v>23</v>
      </c>
      <c r="H30" s="5">
        <v>1</v>
      </c>
      <c r="I30" s="5"/>
      <c r="J30" s="30">
        <f t="shared" si="2"/>
        <v>0</v>
      </c>
      <c r="K30" s="31"/>
    </row>
    <row r="31" ht="14" customHeight="1" spans="1:11">
      <c r="A31" s="7">
        <v>28</v>
      </c>
      <c r="B31" s="6"/>
      <c r="C31" s="6"/>
      <c r="D31" s="61" t="s">
        <v>69</v>
      </c>
      <c r="E31" s="13" t="s">
        <v>70</v>
      </c>
      <c r="F31" s="5">
        <v>4</v>
      </c>
      <c r="G31" s="5" t="s">
        <v>20</v>
      </c>
      <c r="H31" s="5">
        <v>1</v>
      </c>
      <c r="I31" s="5"/>
      <c r="J31" s="30">
        <f t="shared" si="2"/>
        <v>0</v>
      </c>
      <c r="K31" s="31"/>
    </row>
    <row r="32" ht="14" customHeight="1" spans="1:11">
      <c r="A32" s="7">
        <v>29</v>
      </c>
      <c r="B32" s="6"/>
      <c r="C32" s="6"/>
      <c r="D32" s="62"/>
      <c r="E32" s="5" t="s">
        <v>71</v>
      </c>
      <c r="F32" s="5">
        <v>6</v>
      </c>
      <c r="G32" s="5" t="s">
        <v>23</v>
      </c>
      <c r="H32" s="5">
        <v>1</v>
      </c>
      <c r="I32" s="5"/>
      <c r="J32" s="30">
        <f t="shared" si="2"/>
        <v>0</v>
      </c>
      <c r="K32" s="31"/>
    </row>
    <row r="33" ht="14" customHeight="1" spans="1:11">
      <c r="A33" s="7">
        <v>30</v>
      </c>
      <c r="B33" s="6"/>
      <c r="C33" s="6"/>
      <c r="D33" s="62"/>
      <c r="E33" s="5" t="s">
        <v>72</v>
      </c>
      <c r="F33" s="5">
        <v>120</v>
      </c>
      <c r="G33" s="5" t="s">
        <v>30</v>
      </c>
      <c r="H33" s="5">
        <v>1</v>
      </c>
      <c r="I33" s="5"/>
      <c r="J33" s="30">
        <f t="shared" si="2"/>
        <v>0</v>
      </c>
      <c r="K33" s="31"/>
    </row>
    <row r="34" ht="14" customHeight="1" spans="1:11">
      <c r="A34" s="7">
        <v>31</v>
      </c>
      <c r="B34" s="6"/>
      <c r="C34" s="6"/>
      <c r="D34" s="62"/>
      <c r="E34" s="5" t="s">
        <v>73</v>
      </c>
      <c r="F34" s="5">
        <v>75</v>
      </c>
      <c r="G34" s="5" t="s">
        <v>30</v>
      </c>
      <c r="H34" s="5">
        <v>1</v>
      </c>
      <c r="I34" s="5"/>
      <c r="J34" s="30">
        <f t="shared" si="2"/>
        <v>0</v>
      </c>
      <c r="K34" s="31"/>
    </row>
    <row r="35" ht="14" customHeight="1" spans="1:11">
      <c r="A35" s="7">
        <v>32</v>
      </c>
      <c r="B35" s="7"/>
      <c r="C35" s="7"/>
      <c r="D35" s="63"/>
      <c r="E35" s="7" t="s">
        <v>74</v>
      </c>
      <c r="F35" s="7">
        <v>6</v>
      </c>
      <c r="G35" s="7" t="s">
        <v>23</v>
      </c>
      <c r="H35" s="7">
        <v>1</v>
      </c>
      <c r="I35" s="7"/>
      <c r="J35" s="24">
        <f t="shared" si="2"/>
        <v>0</v>
      </c>
      <c r="K35" s="37"/>
    </row>
    <row r="36" ht="14" customHeight="1" spans="1:11">
      <c r="A36" s="7">
        <v>33</v>
      </c>
      <c r="B36" s="44" t="s">
        <v>26</v>
      </c>
      <c r="C36" s="45"/>
      <c r="D36" s="45"/>
      <c r="E36" s="45"/>
      <c r="F36" s="45"/>
      <c r="G36" s="45"/>
      <c r="H36" s="45"/>
      <c r="I36" s="71"/>
      <c r="J36" s="33">
        <f>SUM(J28:J35)</f>
        <v>0</v>
      </c>
      <c r="K36" s="72"/>
    </row>
    <row r="37" ht="14" customHeight="1" spans="1:11">
      <c r="A37" s="7">
        <v>34</v>
      </c>
      <c r="B37" s="6" t="s">
        <v>75</v>
      </c>
      <c r="C37" s="6"/>
      <c r="D37" s="13" t="s">
        <v>65</v>
      </c>
      <c r="E37" s="13" t="s">
        <v>76</v>
      </c>
      <c r="F37" s="14">
        <v>16</v>
      </c>
      <c r="G37" s="64" t="s">
        <v>30</v>
      </c>
      <c r="H37" s="14">
        <v>1</v>
      </c>
      <c r="I37" s="14"/>
      <c r="J37" s="30">
        <f t="shared" ref="J37:J42" si="3">I37*F37*H37</f>
        <v>0</v>
      </c>
      <c r="K37" s="31"/>
    </row>
    <row r="38" ht="14" customHeight="1" spans="1:11">
      <c r="A38" s="7">
        <v>35</v>
      </c>
      <c r="B38" s="6"/>
      <c r="C38" s="6"/>
      <c r="D38" s="13"/>
      <c r="E38" s="13" t="s">
        <v>77</v>
      </c>
      <c r="F38" s="14">
        <v>1</v>
      </c>
      <c r="G38" s="64" t="s">
        <v>20</v>
      </c>
      <c r="H38" s="14">
        <v>1</v>
      </c>
      <c r="I38" s="14"/>
      <c r="J38" s="30">
        <f t="shared" si="3"/>
        <v>0</v>
      </c>
      <c r="K38" s="31"/>
    </row>
    <row r="39" ht="14" customHeight="1" spans="1:11">
      <c r="A39" s="7">
        <v>36</v>
      </c>
      <c r="B39" s="6"/>
      <c r="C39" s="6"/>
      <c r="D39" s="13"/>
      <c r="E39" s="13" t="s">
        <v>78</v>
      </c>
      <c r="F39" s="14">
        <v>1</v>
      </c>
      <c r="G39" s="64" t="s">
        <v>20</v>
      </c>
      <c r="H39" s="14">
        <v>1</v>
      </c>
      <c r="I39" s="17"/>
      <c r="J39" s="30">
        <f t="shared" si="3"/>
        <v>0</v>
      </c>
      <c r="K39" s="31"/>
    </row>
    <row r="40" ht="14" customHeight="1" spans="1:11">
      <c r="A40" s="7">
        <v>37</v>
      </c>
      <c r="B40" s="6"/>
      <c r="C40" s="6"/>
      <c r="D40" s="13"/>
      <c r="E40" s="13" t="s">
        <v>79</v>
      </c>
      <c r="F40" s="14">
        <v>2</v>
      </c>
      <c r="G40" s="14" t="s">
        <v>23</v>
      </c>
      <c r="H40" s="14">
        <v>1</v>
      </c>
      <c r="I40" s="14"/>
      <c r="J40" s="30">
        <f t="shared" si="3"/>
        <v>0</v>
      </c>
      <c r="K40" s="31"/>
    </row>
    <row r="41" ht="14" customHeight="1" spans="1:11">
      <c r="A41" s="7">
        <v>38</v>
      </c>
      <c r="B41" s="6"/>
      <c r="C41" s="6"/>
      <c r="D41" s="61" t="s">
        <v>69</v>
      </c>
      <c r="E41" s="13" t="s">
        <v>80</v>
      </c>
      <c r="F41" s="5">
        <v>75</v>
      </c>
      <c r="G41" s="5" t="s">
        <v>30</v>
      </c>
      <c r="H41" s="5">
        <v>1</v>
      </c>
      <c r="I41" s="5"/>
      <c r="J41" s="30">
        <f t="shared" si="3"/>
        <v>0</v>
      </c>
      <c r="K41" s="31"/>
    </row>
    <row r="42" ht="14" customHeight="1" spans="1:11">
      <c r="A42" s="7">
        <v>39</v>
      </c>
      <c r="B42" s="6"/>
      <c r="C42" s="6"/>
      <c r="D42" s="63"/>
      <c r="E42" s="5" t="s">
        <v>81</v>
      </c>
      <c r="F42" s="5">
        <v>2</v>
      </c>
      <c r="G42" s="5" t="s">
        <v>23</v>
      </c>
      <c r="H42" s="5">
        <v>1</v>
      </c>
      <c r="I42" s="5"/>
      <c r="J42" s="30">
        <f t="shared" si="3"/>
        <v>0</v>
      </c>
      <c r="K42" s="31"/>
    </row>
    <row r="43" ht="14" customHeight="1" spans="1:11">
      <c r="A43" s="7">
        <v>40</v>
      </c>
      <c r="B43" s="44" t="s">
        <v>26</v>
      </c>
      <c r="C43" s="45"/>
      <c r="D43" s="45"/>
      <c r="E43" s="45"/>
      <c r="F43" s="45"/>
      <c r="G43" s="45"/>
      <c r="H43" s="45"/>
      <c r="I43" s="71"/>
      <c r="J43" s="33">
        <f>SUM(J37:J42)</f>
        <v>0</v>
      </c>
      <c r="K43" s="72"/>
    </row>
    <row r="44" ht="14" customHeight="1" spans="1:11">
      <c r="A44" s="7">
        <v>41</v>
      </c>
      <c r="B44" s="6" t="s">
        <v>82</v>
      </c>
      <c r="C44" s="6"/>
      <c r="D44" s="13" t="s">
        <v>65</v>
      </c>
      <c r="E44" s="5" t="s">
        <v>83</v>
      </c>
      <c r="F44" s="5">
        <v>120</v>
      </c>
      <c r="G44" s="5" t="s">
        <v>30</v>
      </c>
      <c r="H44" s="5">
        <v>1</v>
      </c>
      <c r="I44" s="5"/>
      <c r="J44" s="30">
        <f t="shared" ref="J44:J49" si="4">I44*F44*H44</f>
        <v>0</v>
      </c>
      <c r="K44" s="31"/>
    </row>
    <row r="45" ht="14" customHeight="1" spans="1:11">
      <c r="A45" s="7">
        <v>42</v>
      </c>
      <c r="B45" s="6"/>
      <c r="C45" s="6"/>
      <c r="D45" s="13"/>
      <c r="E45" s="5" t="s">
        <v>84</v>
      </c>
      <c r="F45" s="5">
        <v>2</v>
      </c>
      <c r="G45" s="5" t="s">
        <v>23</v>
      </c>
      <c r="H45" s="5">
        <v>1</v>
      </c>
      <c r="I45" s="5"/>
      <c r="J45" s="30">
        <f t="shared" si="4"/>
        <v>0</v>
      </c>
      <c r="K45" s="31"/>
    </row>
    <row r="46" ht="14" customHeight="1" spans="1:11">
      <c r="A46" s="7">
        <v>43</v>
      </c>
      <c r="B46" s="6"/>
      <c r="C46" s="6"/>
      <c r="D46" s="13"/>
      <c r="E46" s="5" t="s">
        <v>85</v>
      </c>
      <c r="F46" s="5">
        <v>1</v>
      </c>
      <c r="G46" s="5" t="s">
        <v>20</v>
      </c>
      <c r="H46" s="5">
        <v>1</v>
      </c>
      <c r="I46" s="5"/>
      <c r="J46" s="30">
        <f t="shared" si="4"/>
        <v>0</v>
      </c>
      <c r="K46" s="31"/>
    </row>
    <row r="47" ht="14" customHeight="1" spans="1:11">
      <c r="A47" s="7">
        <v>44</v>
      </c>
      <c r="B47" s="6"/>
      <c r="C47" s="6"/>
      <c r="D47" s="13"/>
      <c r="E47" s="5" t="s">
        <v>86</v>
      </c>
      <c r="F47" s="5">
        <v>1</v>
      </c>
      <c r="G47" s="5" t="s">
        <v>20</v>
      </c>
      <c r="H47" s="5">
        <v>1</v>
      </c>
      <c r="I47" s="5"/>
      <c r="J47" s="30">
        <f t="shared" si="4"/>
        <v>0</v>
      </c>
      <c r="K47" s="31"/>
    </row>
    <row r="48" ht="14" customHeight="1" spans="1:11">
      <c r="A48" s="7">
        <v>45</v>
      </c>
      <c r="B48" s="6"/>
      <c r="C48" s="6"/>
      <c r="D48" s="13"/>
      <c r="E48" s="57" t="s">
        <v>87</v>
      </c>
      <c r="F48" s="5">
        <v>1</v>
      </c>
      <c r="G48" s="5" t="s">
        <v>20</v>
      </c>
      <c r="H48" s="5">
        <v>1</v>
      </c>
      <c r="I48" s="5"/>
      <c r="J48" s="30">
        <f t="shared" si="4"/>
        <v>0</v>
      </c>
      <c r="K48" s="31"/>
    </row>
    <row r="49" ht="14" customHeight="1" spans="1:11">
      <c r="A49" s="7">
        <v>46</v>
      </c>
      <c r="B49" s="6"/>
      <c r="C49" s="6"/>
      <c r="D49" s="6" t="s">
        <v>69</v>
      </c>
      <c r="E49" s="5" t="s">
        <v>88</v>
      </c>
      <c r="F49" s="5">
        <v>6</v>
      </c>
      <c r="G49" s="5" t="s">
        <v>61</v>
      </c>
      <c r="H49" s="5">
        <v>1</v>
      </c>
      <c r="I49" s="5"/>
      <c r="J49" s="30">
        <f t="shared" si="4"/>
        <v>0</v>
      </c>
      <c r="K49" s="31"/>
    </row>
    <row r="50" ht="14" customHeight="1" spans="1:11">
      <c r="A50" s="7">
        <v>47</v>
      </c>
      <c r="B50" s="44" t="s">
        <v>26</v>
      </c>
      <c r="C50" s="45"/>
      <c r="D50" s="45"/>
      <c r="E50" s="45"/>
      <c r="F50" s="45"/>
      <c r="G50" s="45"/>
      <c r="H50" s="45"/>
      <c r="I50" s="71"/>
      <c r="J50" s="33">
        <f>SUM(J44:J49)</f>
        <v>0</v>
      </c>
      <c r="K50" s="34"/>
    </row>
    <row r="51" ht="14" customHeight="1" spans="1:11">
      <c r="A51" s="7">
        <v>48</v>
      </c>
      <c r="B51" s="65" t="s">
        <v>89</v>
      </c>
      <c r="C51" s="66"/>
      <c r="D51" s="6" t="s">
        <v>90</v>
      </c>
      <c r="E51" s="6" t="s">
        <v>91</v>
      </c>
      <c r="F51" s="5">
        <v>3</v>
      </c>
      <c r="G51" s="5" t="s">
        <v>61</v>
      </c>
      <c r="H51" s="5">
        <v>1</v>
      </c>
      <c r="I51" s="5"/>
      <c r="J51" s="30">
        <f t="shared" ref="J51:J53" si="5">I51*F51*H51</f>
        <v>0</v>
      </c>
      <c r="K51" s="31"/>
    </row>
    <row r="52" ht="14" customHeight="1" spans="1:11">
      <c r="A52" s="7">
        <v>49</v>
      </c>
      <c r="B52" s="46"/>
      <c r="C52" s="47"/>
      <c r="D52" s="13" t="s">
        <v>92</v>
      </c>
      <c r="E52" s="6" t="s">
        <v>93</v>
      </c>
      <c r="F52" s="5">
        <v>120</v>
      </c>
      <c r="G52" s="5" t="s">
        <v>30</v>
      </c>
      <c r="H52" s="5">
        <v>1</v>
      </c>
      <c r="I52" s="5"/>
      <c r="J52" s="30">
        <f t="shared" si="5"/>
        <v>0</v>
      </c>
      <c r="K52" s="31"/>
    </row>
    <row r="53" ht="14" customHeight="1" spans="1:11">
      <c r="A53" s="7">
        <v>50</v>
      </c>
      <c r="B53" s="59"/>
      <c r="C53" s="60"/>
      <c r="D53" s="6" t="s">
        <v>94</v>
      </c>
      <c r="E53" s="6" t="s">
        <v>95</v>
      </c>
      <c r="F53" s="5">
        <v>3</v>
      </c>
      <c r="G53" s="5" t="s">
        <v>61</v>
      </c>
      <c r="H53" s="5">
        <v>1</v>
      </c>
      <c r="I53" s="5"/>
      <c r="J53" s="30">
        <f t="shared" si="5"/>
        <v>0</v>
      </c>
      <c r="K53" s="31"/>
    </row>
    <row r="54" ht="14" customHeight="1" spans="1:11">
      <c r="A54" s="7">
        <v>51</v>
      </c>
      <c r="B54" s="44" t="s">
        <v>26</v>
      </c>
      <c r="C54" s="45"/>
      <c r="D54" s="45"/>
      <c r="E54" s="45"/>
      <c r="F54" s="45"/>
      <c r="G54" s="45"/>
      <c r="H54" s="45"/>
      <c r="I54" s="71"/>
      <c r="J54" s="33">
        <f>SUM(J51:J53)</f>
        <v>0</v>
      </c>
      <c r="K54" s="72"/>
    </row>
    <row r="55" ht="14" customHeight="1" spans="1:11">
      <c r="A55" s="7">
        <v>52</v>
      </c>
      <c r="B55" s="5" t="s">
        <v>96</v>
      </c>
      <c r="C55" s="6" t="s">
        <v>97</v>
      </c>
      <c r="D55" s="67" t="s">
        <v>98</v>
      </c>
      <c r="E55" s="5" t="s">
        <v>99</v>
      </c>
      <c r="F55" s="5">
        <v>150</v>
      </c>
      <c r="G55" s="5" t="s">
        <v>30</v>
      </c>
      <c r="H55" s="5">
        <v>1</v>
      </c>
      <c r="I55" s="5"/>
      <c r="J55" s="30">
        <f>I55*F55*H55</f>
        <v>0</v>
      </c>
      <c r="K55" s="20"/>
    </row>
    <row r="56" ht="14" customHeight="1" spans="1:11">
      <c r="A56" s="7">
        <v>53</v>
      </c>
      <c r="B56" s="5"/>
      <c r="C56" s="6"/>
      <c r="D56" s="10" t="s">
        <v>100</v>
      </c>
      <c r="E56" s="68" t="s">
        <v>101</v>
      </c>
      <c r="F56" s="12">
        <v>48</v>
      </c>
      <c r="G56" s="10" t="s">
        <v>30</v>
      </c>
      <c r="H56" s="5">
        <v>2.5</v>
      </c>
      <c r="I56" s="5"/>
      <c r="J56" s="30">
        <f t="shared" ref="J56:J67" si="6">I56*F56*H56</f>
        <v>0</v>
      </c>
      <c r="K56" s="20"/>
    </row>
    <row r="57" ht="14" customHeight="1" spans="1:11">
      <c r="A57" s="7">
        <v>54</v>
      </c>
      <c r="B57" s="5"/>
      <c r="C57" s="6"/>
      <c r="D57" s="10" t="s">
        <v>102</v>
      </c>
      <c r="E57" s="68" t="s">
        <v>103</v>
      </c>
      <c r="F57" s="12">
        <v>16</v>
      </c>
      <c r="G57" s="10" t="s">
        <v>104</v>
      </c>
      <c r="H57" s="5">
        <v>2.5</v>
      </c>
      <c r="I57" s="5"/>
      <c r="J57" s="30">
        <f t="shared" si="6"/>
        <v>0</v>
      </c>
      <c r="K57" s="20"/>
    </row>
    <row r="58" ht="14" customHeight="1" spans="1:11">
      <c r="A58" s="7">
        <v>55</v>
      </c>
      <c r="B58" s="5"/>
      <c r="C58" s="6"/>
      <c r="D58" s="10" t="s">
        <v>105</v>
      </c>
      <c r="E58" s="68" t="s">
        <v>106</v>
      </c>
      <c r="F58" s="12">
        <v>8</v>
      </c>
      <c r="G58" s="10" t="s">
        <v>104</v>
      </c>
      <c r="H58" s="5">
        <v>2.5</v>
      </c>
      <c r="I58" s="5"/>
      <c r="J58" s="30">
        <f t="shared" si="6"/>
        <v>0</v>
      </c>
      <c r="K58" s="20"/>
    </row>
    <row r="59" ht="14" customHeight="1" spans="1:11">
      <c r="A59" s="7">
        <v>56</v>
      </c>
      <c r="B59" s="5"/>
      <c r="C59" s="6"/>
      <c r="D59" s="10" t="s">
        <v>107</v>
      </c>
      <c r="E59" s="68" t="s">
        <v>108</v>
      </c>
      <c r="F59" s="12">
        <v>8</v>
      </c>
      <c r="G59" s="10" t="s">
        <v>104</v>
      </c>
      <c r="H59" s="5">
        <v>2.5</v>
      </c>
      <c r="I59" s="5"/>
      <c r="J59" s="30">
        <f t="shared" si="6"/>
        <v>0</v>
      </c>
      <c r="K59" s="20"/>
    </row>
    <row r="60" ht="14" customHeight="1" spans="1:11">
      <c r="A60" s="7">
        <v>57</v>
      </c>
      <c r="B60" s="5"/>
      <c r="C60" s="6"/>
      <c r="D60" s="10" t="s">
        <v>109</v>
      </c>
      <c r="E60" s="23" t="s">
        <v>110</v>
      </c>
      <c r="F60" s="12">
        <v>16</v>
      </c>
      <c r="G60" s="10" t="s">
        <v>111</v>
      </c>
      <c r="H60" s="5">
        <v>2.5</v>
      </c>
      <c r="I60" s="5"/>
      <c r="J60" s="30">
        <f t="shared" si="6"/>
        <v>0</v>
      </c>
      <c r="K60" s="20"/>
    </row>
    <row r="61" ht="14" customHeight="1" spans="1:11">
      <c r="A61" s="7">
        <v>58</v>
      </c>
      <c r="B61" s="5"/>
      <c r="C61" s="6"/>
      <c r="D61" s="10" t="s">
        <v>112</v>
      </c>
      <c r="E61" s="23" t="s">
        <v>113</v>
      </c>
      <c r="F61" s="12">
        <v>10</v>
      </c>
      <c r="G61" s="10" t="s">
        <v>111</v>
      </c>
      <c r="H61" s="5">
        <v>2.5</v>
      </c>
      <c r="I61" s="5"/>
      <c r="J61" s="30">
        <f t="shared" si="6"/>
        <v>0</v>
      </c>
      <c r="K61" s="20"/>
    </row>
    <row r="62" ht="14" customHeight="1" spans="1:11">
      <c r="A62" s="7">
        <v>59</v>
      </c>
      <c r="B62" s="5"/>
      <c r="C62" s="6"/>
      <c r="D62" s="10" t="s">
        <v>114</v>
      </c>
      <c r="E62" s="23" t="s">
        <v>115</v>
      </c>
      <c r="F62" s="12">
        <v>40</v>
      </c>
      <c r="G62" s="10" t="s">
        <v>116</v>
      </c>
      <c r="H62" s="5">
        <v>2.5</v>
      </c>
      <c r="I62" s="5"/>
      <c r="J62" s="30">
        <f t="shared" si="6"/>
        <v>0</v>
      </c>
      <c r="K62" s="20"/>
    </row>
    <row r="63" ht="14" customHeight="1" spans="1:11">
      <c r="A63" s="7">
        <v>60</v>
      </c>
      <c r="B63" s="5"/>
      <c r="C63" s="6"/>
      <c r="D63" s="10" t="s">
        <v>117</v>
      </c>
      <c r="E63" s="69" t="s">
        <v>118</v>
      </c>
      <c r="F63" s="12">
        <v>1</v>
      </c>
      <c r="G63" s="10" t="s">
        <v>111</v>
      </c>
      <c r="H63" s="5">
        <v>2.5</v>
      </c>
      <c r="I63" s="5"/>
      <c r="J63" s="30">
        <f t="shared" si="6"/>
        <v>0</v>
      </c>
      <c r="K63" s="20"/>
    </row>
    <row r="64" ht="14" customHeight="1" spans="1:11">
      <c r="A64" s="7">
        <v>61</v>
      </c>
      <c r="B64" s="5"/>
      <c r="C64" s="6"/>
      <c r="D64" s="10" t="s">
        <v>119</v>
      </c>
      <c r="E64" s="70" t="s">
        <v>120</v>
      </c>
      <c r="F64" s="12">
        <v>14</v>
      </c>
      <c r="G64" s="10" t="s">
        <v>121</v>
      </c>
      <c r="H64" s="5">
        <v>2.5</v>
      </c>
      <c r="I64" s="5"/>
      <c r="J64" s="30">
        <f t="shared" si="6"/>
        <v>0</v>
      </c>
      <c r="K64" s="20"/>
    </row>
    <row r="65" ht="14" customHeight="1" spans="1:11">
      <c r="A65" s="7">
        <v>62</v>
      </c>
      <c r="B65" s="5"/>
      <c r="C65" s="6"/>
      <c r="D65" s="10" t="s">
        <v>122</v>
      </c>
      <c r="E65" s="10" t="s">
        <v>123</v>
      </c>
      <c r="F65" s="12">
        <v>1</v>
      </c>
      <c r="G65" s="10" t="s">
        <v>111</v>
      </c>
      <c r="H65" s="5">
        <v>2.5</v>
      </c>
      <c r="I65" s="5"/>
      <c r="J65" s="30">
        <f t="shared" si="6"/>
        <v>0</v>
      </c>
      <c r="K65" s="20"/>
    </row>
    <row r="66" ht="14" customHeight="1" spans="1:11">
      <c r="A66" s="7">
        <v>63</v>
      </c>
      <c r="B66" s="44" t="s">
        <v>26</v>
      </c>
      <c r="C66" s="45"/>
      <c r="D66" s="45"/>
      <c r="E66" s="45"/>
      <c r="F66" s="45"/>
      <c r="G66" s="45"/>
      <c r="H66" s="45"/>
      <c r="I66" s="71"/>
      <c r="J66" s="33">
        <f>SUM(J55:J65)</f>
        <v>0</v>
      </c>
      <c r="K66" s="36"/>
    </row>
    <row r="67" ht="14" customHeight="1" spans="1:11">
      <c r="A67" s="7">
        <v>64</v>
      </c>
      <c r="B67" s="17" t="s">
        <v>124</v>
      </c>
      <c r="C67" s="76" t="s">
        <v>125</v>
      </c>
      <c r="D67" s="77" t="s">
        <v>126</v>
      </c>
      <c r="E67" s="7" t="s">
        <v>127</v>
      </c>
      <c r="F67" s="78">
        <v>44</v>
      </c>
      <c r="G67" s="78" t="s">
        <v>30</v>
      </c>
      <c r="H67" s="78">
        <v>1</v>
      </c>
      <c r="I67" s="92"/>
      <c r="J67" s="92">
        <f t="shared" ref="J67:J85" si="7">F67*I67*H67</f>
        <v>0</v>
      </c>
      <c r="K67" s="93"/>
    </row>
    <row r="68" ht="14" customHeight="1" spans="1:11">
      <c r="A68" s="7">
        <v>65</v>
      </c>
      <c r="B68" s="17"/>
      <c r="C68" s="76"/>
      <c r="D68" s="78" t="s">
        <v>128</v>
      </c>
      <c r="E68" s="7" t="s">
        <v>129</v>
      </c>
      <c r="F68" s="78">
        <v>2</v>
      </c>
      <c r="G68" s="78" t="s">
        <v>61</v>
      </c>
      <c r="H68" s="78">
        <v>1</v>
      </c>
      <c r="I68" s="92"/>
      <c r="J68" s="92">
        <f t="shared" si="7"/>
        <v>0</v>
      </c>
      <c r="K68" s="93"/>
    </row>
    <row r="69" ht="14" customHeight="1" spans="1:11">
      <c r="A69" s="7">
        <v>66</v>
      </c>
      <c r="B69" s="17"/>
      <c r="C69" s="76"/>
      <c r="D69" s="78" t="s">
        <v>130</v>
      </c>
      <c r="E69" s="7" t="s">
        <v>131</v>
      </c>
      <c r="F69" s="78">
        <v>54.72</v>
      </c>
      <c r="G69" s="78" t="s">
        <v>30</v>
      </c>
      <c r="H69" s="78">
        <v>1</v>
      </c>
      <c r="I69" s="92"/>
      <c r="J69" s="92">
        <f t="shared" si="7"/>
        <v>0</v>
      </c>
      <c r="K69" s="93"/>
    </row>
    <row r="70" ht="14" customHeight="1" spans="1:11">
      <c r="A70" s="7">
        <v>67</v>
      </c>
      <c r="B70" s="17"/>
      <c r="C70" s="79" t="s">
        <v>132</v>
      </c>
      <c r="D70" s="78" t="s">
        <v>133</v>
      </c>
      <c r="E70" s="7" t="s">
        <v>134</v>
      </c>
      <c r="F70" s="78">
        <v>153</v>
      </c>
      <c r="G70" s="78" t="s">
        <v>104</v>
      </c>
      <c r="H70" s="78">
        <v>1</v>
      </c>
      <c r="I70" s="92"/>
      <c r="J70" s="92">
        <f t="shared" si="7"/>
        <v>0</v>
      </c>
      <c r="K70" s="93"/>
    </row>
    <row r="71" ht="14" customHeight="1" spans="1:11">
      <c r="A71" s="7">
        <v>68</v>
      </c>
      <c r="B71" s="17"/>
      <c r="C71" s="79"/>
      <c r="D71" s="78" t="s">
        <v>135</v>
      </c>
      <c r="E71" s="7" t="s">
        <v>136</v>
      </c>
      <c r="F71" s="78">
        <v>26</v>
      </c>
      <c r="G71" s="78" t="s">
        <v>30</v>
      </c>
      <c r="H71" s="78">
        <v>1</v>
      </c>
      <c r="I71" s="92"/>
      <c r="J71" s="92">
        <f t="shared" si="7"/>
        <v>0</v>
      </c>
      <c r="K71" s="93"/>
    </row>
    <row r="72" ht="14" customHeight="1" spans="1:11">
      <c r="A72" s="7">
        <v>69</v>
      </c>
      <c r="B72" s="17"/>
      <c r="C72" s="79"/>
      <c r="D72" s="78"/>
      <c r="E72" s="7" t="s">
        <v>137</v>
      </c>
      <c r="F72" s="78">
        <v>60</v>
      </c>
      <c r="G72" s="78" t="s">
        <v>104</v>
      </c>
      <c r="H72" s="78">
        <v>1</v>
      </c>
      <c r="I72" s="92"/>
      <c r="J72" s="92">
        <f t="shared" si="7"/>
        <v>0</v>
      </c>
      <c r="K72" s="93"/>
    </row>
    <row r="73" ht="14" customHeight="1" spans="1:11">
      <c r="A73" s="7">
        <v>70</v>
      </c>
      <c r="B73" s="17"/>
      <c r="C73" s="79"/>
      <c r="D73" s="78" t="s">
        <v>138</v>
      </c>
      <c r="E73" s="7" t="s">
        <v>139</v>
      </c>
      <c r="F73" s="78">
        <v>2.25</v>
      </c>
      <c r="G73" s="78" t="s">
        <v>30</v>
      </c>
      <c r="H73" s="78">
        <v>1</v>
      </c>
      <c r="I73" s="92"/>
      <c r="J73" s="92">
        <f t="shared" si="7"/>
        <v>0</v>
      </c>
      <c r="K73" s="93"/>
    </row>
    <row r="74" ht="14" customHeight="1" spans="1:11">
      <c r="A74" s="7">
        <v>71</v>
      </c>
      <c r="B74" s="17"/>
      <c r="C74" s="76" t="s">
        <v>140</v>
      </c>
      <c r="D74" s="78" t="s">
        <v>141</v>
      </c>
      <c r="E74" s="7" t="s">
        <v>142</v>
      </c>
      <c r="F74" s="78">
        <v>1</v>
      </c>
      <c r="G74" s="78" t="s">
        <v>61</v>
      </c>
      <c r="H74" s="78">
        <v>1</v>
      </c>
      <c r="I74" s="92"/>
      <c r="J74" s="92">
        <f t="shared" si="7"/>
        <v>0</v>
      </c>
      <c r="K74" s="93"/>
    </row>
    <row r="75" ht="14" customHeight="1" spans="1:11">
      <c r="A75" s="7">
        <v>72</v>
      </c>
      <c r="B75" s="17"/>
      <c r="C75" s="76"/>
      <c r="D75" s="78" t="s">
        <v>143</v>
      </c>
      <c r="E75" s="7" t="s">
        <v>144</v>
      </c>
      <c r="F75" s="78">
        <v>2</v>
      </c>
      <c r="G75" s="78" t="s">
        <v>61</v>
      </c>
      <c r="H75" s="78">
        <v>1</v>
      </c>
      <c r="I75" s="92"/>
      <c r="J75" s="92">
        <f t="shared" si="7"/>
        <v>0</v>
      </c>
      <c r="K75" s="93"/>
    </row>
    <row r="76" ht="14" customHeight="1" spans="1:11">
      <c r="A76" s="7">
        <v>73</v>
      </c>
      <c r="B76" s="17"/>
      <c r="C76" s="76"/>
      <c r="D76" s="78"/>
      <c r="E76" s="80" t="s">
        <v>145</v>
      </c>
      <c r="F76" s="78">
        <v>2</v>
      </c>
      <c r="G76" s="78" t="s">
        <v>61</v>
      </c>
      <c r="H76" s="78">
        <v>1</v>
      </c>
      <c r="I76" s="92"/>
      <c r="J76" s="92">
        <f t="shared" si="7"/>
        <v>0</v>
      </c>
      <c r="K76" s="93"/>
    </row>
    <row r="77" ht="14" customHeight="1" spans="1:11">
      <c r="A77" s="7">
        <v>74</v>
      </c>
      <c r="B77" s="17"/>
      <c r="C77" s="76" t="s">
        <v>146</v>
      </c>
      <c r="D77" s="78" t="s">
        <v>147</v>
      </c>
      <c r="E77" s="7" t="s">
        <v>148</v>
      </c>
      <c r="F77" s="78">
        <v>15</v>
      </c>
      <c r="G77" s="78" t="s">
        <v>149</v>
      </c>
      <c r="H77" s="78">
        <v>1</v>
      </c>
      <c r="I77" s="92"/>
      <c r="J77" s="92">
        <f t="shared" si="7"/>
        <v>0</v>
      </c>
      <c r="K77" s="93"/>
    </row>
    <row r="78" ht="14" customHeight="1" spans="1:11">
      <c r="A78" s="7">
        <v>75</v>
      </c>
      <c r="B78" s="17"/>
      <c r="C78" s="76" t="s">
        <v>119</v>
      </c>
      <c r="D78" s="78" t="s">
        <v>150</v>
      </c>
      <c r="E78" s="78" t="s">
        <v>151</v>
      </c>
      <c r="F78" s="78">
        <v>4</v>
      </c>
      <c r="G78" s="78" t="s">
        <v>121</v>
      </c>
      <c r="H78" s="78">
        <v>1.5</v>
      </c>
      <c r="I78" s="92"/>
      <c r="J78" s="92">
        <f t="shared" si="7"/>
        <v>0</v>
      </c>
      <c r="K78" s="93"/>
    </row>
    <row r="79" ht="14" customHeight="1" spans="1:11">
      <c r="A79" s="7">
        <v>76</v>
      </c>
      <c r="B79" s="17"/>
      <c r="C79" s="76"/>
      <c r="D79" s="78"/>
      <c r="E79" s="78" t="s">
        <v>152</v>
      </c>
      <c r="F79" s="78">
        <v>2</v>
      </c>
      <c r="G79" s="78" t="s">
        <v>121</v>
      </c>
      <c r="H79" s="78">
        <v>1.5</v>
      </c>
      <c r="I79" s="92"/>
      <c r="J79" s="92">
        <f t="shared" si="7"/>
        <v>0</v>
      </c>
      <c r="K79" s="93"/>
    </row>
    <row r="80" ht="14" customHeight="1" spans="1:11">
      <c r="A80" s="7">
        <v>77</v>
      </c>
      <c r="B80" s="17"/>
      <c r="C80" s="76" t="s">
        <v>153</v>
      </c>
      <c r="D80" s="78" t="s">
        <v>153</v>
      </c>
      <c r="E80" s="7" t="s">
        <v>154</v>
      </c>
      <c r="F80" s="78">
        <v>8</v>
      </c>
      <c r="G80" s="78" t="s">
        <v>121</v>
      </c>
      <c r="H80" s="78">
        <v>1.5</v>
      </c>
      <c r="I80" s="92"/>
      <c r="J80" s="92">
        <f t="shared" si="7"/>
        <v>0</v>
      </c>
      <c r="K80" s="93"/>
    </row>
    <row r="81" ht="14" customHeight="1" spans="1:11">
      <c r="A81" s="7">
        <v>78</v>
      </c>
      <c r="B81" s="17"/>
      <c r="C81" s="76"/>
      <c r="D81" s="78"/>
      <c r="E81" s="7" t="s">
        <v>155</v>
      </c>
      <c r="F81" s="78">
        <v>8</v>
      </c>
      <c r="G81" s="78" t="s">
        <v>111</v>
      </c>
      <c r="H81" s="78">
        <v>1.5</v>
      </c>
      <c r="I81" s="92"/>
      <c r="J81" s="92">
        <f t="shared" si="7"/>
        <v>0</v>
      </c>
      <c r="K81" s="93"/>
    </row>
    <row r="82" ht="14" customHeight="1" spans="1:11">
      <c r="A82" s="7">
        <v>79</v>
      </c>
      <c r="B82" s="17"/>
      <c r="C82" s="76"/>
      <c r="D82" s="78"/>
      <c r="E82" s="7" t="s">
        <v>156</v>
      </c>
      <c r="F82" s="78">
        <v>12</v>
      </c>
      <c r="G82" s="78" t="s">
        <v>111</v>
      </c>
      <c r="H82" s="78">
        <v>1.5</v>
      </c>
      <c r="I82" s="92"/>
      <c r="J82" s="92">
        <f t="shared" si="7"/>
        <v>0</v>
      </c>
      <c r="K82" s="93"/>
    </row>
    <row r="83" ht="14" customHeight="1" spans="1:11">
      <c r="A83" s="7">
        <v>80</v>
      </c>
      <c r="B83" s="17"/>
      <c r="C83" s="76"/>
      <c r="D83" s="78" t="s">
        <v>157</v>
      </c>
      <c r="E83" s="77" t="s">
        <v>158</v>
      </c>
      <c r="F83" s="78">
        <v>8</v>
      </c>
      <c r="G83" s="78" t="s">
        <v>104</v>
      </c>
      <c r="H83" s="78">
        <v>1.5</v>
      </c>
      <c r="I83" s="92"/>
      <c r="J83" s="92">
        <f t="shared" si="7"/>
        <v>0</v>
      </c>
      <c r="K83" s="93"/>
    </row>
    <row r="84" ht="14" customHeight="1" spans="1:11">
      <c r="A84" s="7">
        <v>81</v>
      </c>
      <c r="B84" s="17"/>
      <c r="C84" s="76" t="s">
        <v>100</v>
      </c>
      <c r="D84" s="78" t="s">
        <v>100</v>
      </c>
      <c r="E84" s="7" t="s">
        <v>159</v>
      </c>
      <c r="F84" s="78">
        <v>50</v>
      </c>
      <c r="G84" s="78" t="s">
        <v>30</v>
      </c>
      <c r="H84" s="78">
        <v>1.5</v>
      </c>
      <c r="I84" s="92"/>
      <c r="J84" s="92">
        <f t="shared" si="7"/>
        <v>0</v>
      </c>
      <c r="K84" s="93"/>
    </row>
    <row r="85" ht="14" customHeight="1" spans="1:11">
      <c r="A85" s="7">
        <v>82</v>
      </c>
      <c r="B85" s="17"/>
      <c r="C85" s="76"/>
      <c r="D85" s="78" t="s">
        <v>160</v>
      </c>
      <c r="E85" s="7" t="s">
        <v>161</v>
      </c>
      <c r="F85" s="78">
        <v>1</v>
      </c>
      <c r="G85" s="78" t="s">
        <v>111</v>
      </c>
      <c r="H85" s="78">
        <v>1.5</v>
      </c>
      <c r="I85" s="92"/>
      <c r="J85" s="92">
        <f t="shared" si="7"/>
        <v>0</v>
      </c>
      <c r="K85" s="93"/>
    </row>
    <row r="86" ht="14" customHeight="1" spans="1:11">
      <c r="A86" s="7">
        <v>83</v>
      </c>
      <c r="B86" s="44" t="s">
        <v>26</v>
      </c>
      <c r="C86" s="45"/>
      <c r="D86" s="45"/>
      <c r="E86" s="45"/>
      <c r="F86" s="45"/>
      <c r="G86" s="45"/>
      <c r="H86" s="45"/>
      <c r="I86" s="71"/>
      <c r="J86" s="33">
        <f>SUM(J67:J85)</f>
        <v>0</v>
      </c>
      <c r="K86" s="72"/>
    </row>
    <row r="87" ht="14" customHeight="1" spans="1:11">
      <c r="A87" s="7">
        <v>84</v>
      </c>
      <c r="B87" s="7" t="s">
        <v>162</v>
      </c>
      <c r="C87" s="7"/>
      <c r="D87" s="17" t="s">
        <v>163</v>
      </c>
      <c r="E87" s="7" t="s">
        <v>164</v>
      </c>
      <c r="F87" s="17">
        <v>500</v>
      </c>
      <c r="G87" s="7" t="s">
        <v>165</v>
      </c>
      <c r="H87" s="7">
        <v>1</v>
      </c>
      <c r="I87" s="7"/>
      <c r="J87" s="24">
        <f t="shared" ref="J87:J101" si="8">I87*F87*H87</f>
        <v>0</v>
      </c>
      <c r="K87" s="37"/>
    </row>
    <row r="88" ht="14" customHeight="1" spans="1:11">
      <c r="A88" s="7">
        <v>85</v>
      </c>
      <c r="B88" s="7"/>
      <c r="C88" s="7"/>
      <c r="D88" s="17" t="s">
        <v>166</v>
      </c>
      <c r="E88" s="17" t="s">
        <v>167</v>
      </c>
      <c r="F88" s="17">
        <v>3000</v>
      </c>
      <c r="G88" s="17" t="s">
        <v>165</v>
      </c>
      <c r="H88" s="17">
        <v>1</v>
      </c>
      <c r="I88" s="7"/>
      <c r="J88" s="24">
        <f t="shared" si="8"/>
        <v>0</v>
      </c>
      <c r="K88" s="37"/>
    </row>
    <row r="89" ht="14" customHeight="1" spans="1:11">
      <c r="A89" s="7">
        <v>86</v>
      </c>
      <c r="B89" s="7"/>
      <c r="C89" s="7"/>
      <c r="D89" s="17" t="s">
        <v>168</v>
      </c>
      <c r="E89" s="17" t="s">
        <v>169</v>
      </c>
      <c r="F89" s="17">
        <v>300</v>
      </c>
      <c r="G89" s="7" t="s">
        <v>165</v>
      </c>
      <c r="H89" s="7">
        <v>1</v>
      </c>
      <c r="I89" s="7"/>
      <c r="J89" s="24">
        <f t="shared" si="8"/>
        <v>0</v>
      </c>
      <c r="K89" s="37"/>
    </row>
    <row r="90" ht="14" customHeight="1" spans="1:11">
      <c r="A90" s="7">
        <v>87</v>
      </c>
      <c r="B90" s="7"/>
      <c r="C90" s="7"/>
      <c r="D90" s="17" t="s">
        <v>170</v>
      </c>
      <c r="E90" s="17"/>
      <c r="F90" s="17">
        <v>500</v>
      </c>
      <c r="G90" s="7" t="s">
        <v>165</v>
      </c>
      <c r="H90" s="7">
        <v>1</v>
      </c>
      <c r="I90" s="7"/>
      <c r="J90" s="24">
        <f t="shared" si="8"/>
        <v>0</v>
      </c>
      <c r="K90" s="37"/>
    </row>
    <row r="91" ht="14" customHeight="1" spans="1:11">
      <c r="A91" s="7">
        <v>88</v>
      </c>
      <c r="B91" s="7"/>
      <c r="C91" s="7"/>
      <c r="D91" s="17" t="s">
        <v>171</v>
      </c>
      <c r="E91" s="17" t="s">
        <v>172</v>
      </c>
      <c r="F91" s="17">
        <v>5</v>
      </c>
      <c r="G91" s="7" t="s">
        <v>165</v>
      </c>
      <c r="H91" s="7">
        <v>1</v>
      </c>
      <c r="I91" s="7"/>
      <c r="J91" s="24">
        <f t="shared" si="8"/>
        <v>0</v>
      </c>
      <c r="K91" s="37"/>
    </row>
    <row r="92" ht="14" customHeight="1" spans="1:11">
      <c r="A92" s="7">
        <v>89</v>
      </c>
      <c r="B92" s="7"/>
      <c r="C92" s="7"/>
      <c r="D92" s="17" t="s">
        <v>173</v>
      </c>
      <c r="E92" s="7" t="s">
        <v>174</v>
      </c>
      <c r="F92" s="17">
        <v>200</v>
      </c>
      <c r="G92" s="7" t="s">
        <v>165</v>
      </c>
      <c r="H92" s="7">
        <v>1</v>
      </c>
      <c r="I92" s="7"/>
      <c r="J92" s="24">
        <f t="shared" si="8"/>
        <v>0</v>
      </c>
      <c r="K92" s="37"/>
    </row>
    <row r="93" ht="14" customHeight="1" spans="1:11">
      <c r="A93" s="7">
        <v>90</v>
      </c>
      <c r="B93" s="7"/>
      <c r="C93" s="7"/>
      <c r="D93" s="17" t="s">
        <v>175</v>
      </c>
      <c r="E93" s="7" t="s">
        <v>176</v>
      </c>
      <c r="F93" s="17">
        <v>500</v>
      </c>
      <c r="G93" s="7" t="s">
        <v>165</v>
      </c>
      <c r="H93" s="7">
        <v>1</v>
      </c>
      <c r="I93" s="7"/>
      <c r="J93" s="24">
        <f t="shared" si="8"/>
        <v>0</v>
      </c>
      <c r="K93" s="37"/>
    </row>
    <row r="94" ht="14" customHeight="1" spans="1:11">
      <c r="A94" s="7">
        <v>91</v>
      </c>
      <c r="B94" s="7"/>
      <c r="C94" s="7"/>
      <c r="D94" s="17" t="s">
        <v>177</v>
      </c>
      <c r="E94" s="17" t="s">
        <v>178</v>
      </c>
      <c r="F94" s="17">
        <v>250</v>
      </c>
      <c r="G94" s="7" t="s">
        <v>165</v>
      </c>
      <c r="H94" s="7">
        <v>1</v>
      </c>
      <c r="I94" s="21"/>
      <c r="J94" s="24">
        <f t="shared" si="8"/>
        <v>0</v>
      </c>
      <c r="K94" s="37"/>
    </row>
    <row r="95" ht="14" customHeight="1" spans="1:11">
      <c r="A95" s="7">
        <v>92</v>
      </c>
      <c r="B95" s="7"/>
      <c r="C95" s="7"/>
      <c r="D95" s="17" t="s">
        <v>179</v>
      </c>
      <c r="E95" s="17" t="s">
        <v>180</v>
      </c>
      <c r="F95" s="17">
        <v>2000</v>
      </c>
      <c r="G95" s="17" t="s">
        <v>165</v>
      </c>
      <c r="H95" s="17">
        <v>1</v>
      </c>
      <c r="I95" s="21"/>
      <c r="J95" s="24">
        <f t="shared" si="8"/>
        <v>0</v>
      </c>
      <c r="K95" s="94"/>
    </row>
    <row r="96" ht="14" customHeight="1" spans="1:11">
      <c r="A96" s="7">
        <v>93</v>
      </c>
      <c r="B96" s="7"/>
      <c r="C96" s="7"/>
      <c r="D96" s="17" t="s">
        <v>181</v>
      </c>
      <c r="E96" s="17" t="s">
        <v>182</v>
      </c>
      <c r="F96" s="17">
        <v>10</v>
      </c>
      <c r="G96" s="17" t="s">
        <v>23</v>
      </c>
      <c r="H96" s="17">
        <v>1</v>
      </c>
      <c r="I96" s="21"/>
      <c r="J96" s="24">
        <f t="shared" si="8"/>
        <v>0</v>
      </c>
      <c r="K96" s="94"/>
    </row>
    <row r="97" ht="14" customHeight="1" spans="1:11">
      <c r="A97" s="7">
        <v>94</v>
      </c>
      <c r="B97" s="7"/>
      <c r="C97" s="7"/>
      <c r="D97" s="7" t="s">
        <v>183</v>
      </c>
      <c r="E97" s="7" t="s">
        <v>184</v>
      </c>
      <c r="F97" s="7">
        <v>500</v>
      </c>
      <c r="G97" s="7" t="s">
        <v>165</v>
      </c>
      <c r="H97" s="7">
        <v>1</v>
      </c>
      <c r="I97" s="21"/>
      <c r="J97" s="24">
        <f t="shared" si="8"/>
        <v>0</v>
      </c>
      <c r="K97" s="94"/>
    </row>
    <row r="98" ht="14" customHeight="1" spans="1:11">
      <c r="A98" s="7">
        <v>95</v>
      </c>
      <c r="B98" s="44" t="s">
        <v>26</v>
      </c>
      <c r="C98" s="45"/>
      <c r="D98" s="45"/>
      <c r="E98" s="45"/>
      <c r="F98" s="45"/>
      <c r="G98" s="45"/>
      <c r="H98" s="45"/>
      <c r="I98" s="71"/>
      <c r="J98" s="95">
        <f>SUM(J87:J97)</f>
        <v>0</v>
      </c>
      <c r="K98" s="96"/>
    </row>
    <row r="99" ht="14" customHeight="1" spans="1:11">
      <c r="A99" s="7">
        <v>96</v>
      </c>
      <c r="B99" s="81" t="s">
        <v>185</v>
      </c>
      <c r="C99" s="82"/>
      <c r="D99" s="68" t="s">
        <v>186</v>
      </c>
      <c r="E99" s="68" t="s">
        <v>187</v>
      </c>
      <c r="F99" s="21">
        <v>50</v>
      </c>
      <c r="G99" s="7" t="s">
        <v>25</v>
      </c>
      <c r="H99" s="7">
        <v>2.5</v>
      </c>
      <c r="I99" s="21"/>
      <c r="J99" s="24">
        <f t="shared" ref="J99:J101" si="9">I99*F99*H99</f>
        <v>0</v>
      </c>
      <c r="K99" s="37"/>
    </row>
    <row r="100" ht="14" customHeight="1" spans="1:11">
      <c r="A100" s="7">
        <v>97</v>
      </c>
      <c r="B100" s="83"/>
      <c r="C100" s="84"/>
      <c r="D100" s="21" t="s">
        <v>188</v>
      </c>
      <c r="E100" s="68" t="s">
        <v>189</v>
      </c>
      <c r="F100" s="21">
        <v>200</v>
      </c>
      <c r="G100" s="7" t="s">
        <v>23</v>
      </c>
      <c r="H100" s="7">
        <v>1</v>
      </c>
      <c r="I100" s="21"/>
      <c r="J100" s="24">
        <f t="shared" si="9"/>
        <v>0</v>
      </c>
      <c r="K100" s="37"/>
    </row>
    <row r="101" ht="14" customHeight="1" spans="1:11">
      <c r="A101" s="7">
        <v>98</v>
      </c>
      <c r="B101" s="83"/>
      <c r="C101" s="84"/>
      <c r="D101" s="21" t="s">
        <v>190</v>
      </c>
      <c r="E101" s="68" t="s">
        <v>191</v>
      </c>
      <c r="F101" s="21">
        <v>8</v>
      </c>
      <c r="G101" s="7" t="s">
        <v>23</v>
      </c>
      <c r="H101" s="7">
        <v>180</v>
      </c>
      <c r="I101" s="21"/>
      <c r="J101" s="24">
        <f t="shared" si="9"/>
        <v>0</v>
      </c>
      <c r="K101" s="94"/>
    </row>
    <row r="102" ht="14" customHeight="1" spans="1:11">
      <c r="A102" s="7">
        <v>99</v>
      </c>
      <c r="B102" s="83"/>
      <c r="C102" s="84"/>
      <c r="D102" s="11" t="s">
        <v>192</v>
      </c>
      <c r="E102" s="7" t="s">
        <v>193</v>
      </c>
      <c r="F102" s="7">
        <v>1</v>
      </c>
      <c r="G102" s="7" t="s">
        <v>20</v>
      </c>
      <c r="H102" s="7">
        <v>1</v>
      </c>
      <c r="I102" s="7"/>
      <c r="J102" s="24">
        <f t="shared" ref="J102:J114" si="10">I102*F102*H102</f>
        <v>0</v>
      </c>
      <c r="K102" s="94"/>
    </row>
    <row r="103" ht="12" customHeight="1" spans="1:11">
      <c r="A103" s="7">
        <v>100</v>
      </c>
      <c r="B103" s="83"/>
      <c r="C103" s="84"/>
      <c r="D103" s="11" t="s">
        <v>194</v>
      </c>
      <c r="E103" s="7" t="s">
        <v>195</v>
      </c>
      <c r="F103" s="7">
        <v>10</v>
      </c>
      <c r="G103" s="7" t="s">
        <v>196</v>
      </c>
      <c r="H103" s="7">
        <v>1</v>
      </c>
      <c r="I103" s="7"/>
      <c r="J103" s="24">
        <f t="shared" si="10"/>
        <v>0</v>
      </c>
      <c r="K103" s="94"/>
    </row>
    <row r="104" ht="14" customHeight="1" spans="1:11">
      <c r="A104" s="7">
        <v>101</v>
      </c>
      <c r="B104" s="83"/>
      <c r="C104" s="84"/>
      <c r="D104" s="11" t="s">
        <v>197</v>
      </c>
      <c r="E104" s="7" t="s">
        <v>198</v>
      </c>
      <c r="F104" s="7">
        <v>40</v>
      </c>
      <c r="G104" s="7" t="s">
        <v>196</v>
      </c>
      <c r="H104" s="7">
        <v>1</v>
      </c>
      <c r="I104" s="7"/>
      <c r="J104" s="24">
        <f t="shared" si="10"/>
        <v>0</v>
      </c>
      <c r="K104" s="94"/>
    </row>
    <row r="105" ht="14" customHeight="1" spans="1:11">
      <c r="A105" s="7">
        <v>102</v>
      </c>
      <c r="B105" s="83"/>
      <c r="C105" s="84"/>
      <c r="D105" s="11" t="s">
        <v>199</v>
      </c>
      <c r="E105" s="7" t="s">
        <v>200</v>
      </c>
      <c r="F105" s="7">
        <v>76.8</v>
      </c>
      <c r="G105" s="7" t="s">
        <v>30</v>
      </c>
      <c r="H105" s="7">
        <v>1</v>
      </c>
      <c r="I105" s="7"/>
      <c r="J105" s="24">
        <f t="shared" si="10"/>
        <v>0</v>
      </c>
      <c r="K105" s="94"/>
    </row>
    <row r="106" ht="14" customHeight="1" spans="1:11">
      <c r="A106" s="7">
        <v>103</v>
      </c>
      <c r="B106" s="83"/>
      <c r="C106" s="84"/>
      <c r="D106" s="11" t="s">
        <v>201</v>
      </c>
      <c r="E106" s="7" t="s">
        <v>202</v>
      </c>
      <c r="F106" s="7">
        <v>50</v>
      </c>
      <c r="G106" s="7" t="s">
        <v>30</v>
      </c>
      <c r="H106" s="7">
        <v>1</v>
      </c>
      <c r="I106" s="7"/>
      <c r="J106" s="24">
        <f t="shared" si="10"/>
        <v>0</v>
      </c>
      <c r="K106" s="94"/>
    </row>
    <row r="107" ht="14" customHeight="1" spans="1:11">
      <c r="A107" s="7">
        <v>104</v>
      </c>
      <c r="B107" s="83"/>
      <c r="C107" s="84"/>
      <c r="D107" s="11" t="s">
        <v>203</v>
      </c>
      <c r="E107" s="7" t="s">
        <v>204</v>
      </c>
      <c r="F107" s="7">
        <v>17</v>
      </c>
      <c r="G107" s="7" t="s">
        <v>196</v>
      </c>
      <c r="H107" s="7">
        <v>1</v>
      </c>
      <c r="I107" s="7"/>
      <c r="J107" s="24">
        <f t="shared" si="10"/>
        <v>0</v>
      </c>
      <c r="K107" s="94"/>
    </row>
    <row r="108" ht="14" customHeight="1" spans="1:11">
      <c r="A108" s="7">
        <v>105</v>
      </c>
      <c r="B108" s="83"/>
      <c r="C108" s="84"/>
      <c r="D108" s="11" t="s">
        <v>205</v>
      </c>
      <c r="E108" s="7" t="s">
        <v>206</v>
      </c>
      <c r="F108" s="7">
        <v>20</v>
      </c>
      <c r="G108" s="7" t="s">
        <v>165</v>
      </c>
      <c r="H108" s="7">
        <v>1</v>
      </c>
      <c r="I108" s="7"/>
      <c r="J108" s="24">
        <f t="shared" si="10"/>
        <v>0</v>
      </c>
      <c r="K108" s="94"/>
    </row>
    <row r="109" ht="14" customHeight="1" spans="1:11">
      <c r="A109" s="7">
        <v>106</v>
      </c>
      <c r="B109" s="83"/>
      <c r="C109" s="84"/>
      <c r="D109" s="11" t="s">
        <v>207</v>
      </c>
      <c r="E109" s="7" t="s">
        <v>208</v>
      </c>
      <c r="F109" s="7">
        <v>4</v>
      </c>
      <c r="G109" s="7" t="s">
        <v>196</v>
      </c>
      <c r="H109" s="7">
        <v>1</v>
      </c>
      <c r="I109" s="7"/>
      <c r="J109" s="24">
        <f t="shared" si="10"/>
        <v>0</v>
      </c>
      <c r="K109" s="94"/>
    </row>
    <row r="110" ht="14" customHeight="1" spans="1:11">
      <c r="A110" s="7">
        <v>107</v>
      </c>
      <c r="B110" s="83"/>
      <c r="C110" s="84"/>
      <c r="D110" s="11"/>
      <c r="E110" s="7" t="s">
        <v>209</v>
      </c>
      <c r="F110" s="7">
        <v>4</v>
      </c>
      <c r="G110" s="7" t="s">
        <v>25</v>
      </c>
      <c r="H110" s="7">
        <v>1</v>
      </c>
      <c r="I110" s="7"/>
      <c r="J110" s="24">
        <f t="shared" si="10"/>
        <v>0</v>
      </c>
      <c r="K110" s="94"/>
    </row>
    <row r="111" ht="14" customHeight="1" spans="1:11">
      <c r="A111" s="7">
        <v>108</v>
      </c>
      <c r="B111" s="83"/>
      <c r="C111" s="84"/>
      <c r="D111" s="11" t="s">
        <v>210</v>
      </c>
      <c r="E111" s="7" t="s">
        <v>211</v>
      </c>
      <c r="F111" s="7">
        <v>30</v>
      </c>
      <c r="G111" s="7" t="s">
        <v>196</v>
      </c>
      <c r="H111" s="7">
        <v>1</v>
      </c>
      <c r="I111" s="7"/>
      <c r="J111" s="24">
        <f t="shared" si="10"/>
        <v>0</v>
      </c>
      <c r="K111" s="94"/>
    </row>
    <row r="112" ht="14" customHeight="1" spans="1:11">
      <c r="A112" s="7">
        <v>109</v>
      </c>
      <c r="B112" s="83"/>
      <c r="C112" s="84"/>
      <c r="D112" s="11" t="s">
        <v>212</v>
      </c>
      <c r="E112" s="7" t="s">
        <v>212</v>
      </c>
      <c r="F112" s="7">
        <v>100</v>
      </c>
      <c r="G112" s="7" t="s">
        <v>23</v>
      </c>
      <c r="H112" s="7">
        <v>1</v>
      </c>
      <c r="I112" s="7"/>
      <c r="J112" s="24">
        <f t="shared" si="10"/>
        <v>0</v>
      </c>
      <c r="K112" s="94"/>
    </row>
    <row r="113" ht="14" customHeight="1" spans="1:11">
      <c r="A113" s="7">
        <v>110</v>
      </c>
      <c r="B113" s="83"/>
      <c r="C113" s="84"/>
      <c r="D113" s="11" t="s">
        <v>213</v>
      </c>
      <c r="E113" s="7" t="s">
        <v>214</v>
      </c>
      <c r="F113" s="7">
        <v>1</v>
      </c>
      <c r="G113" s="7" t="s">
        <v>20</v>
      </c>
      <c r="H113" s="7">
        <v>1</v>
      </c>
      <c r="I113" s="7"/>
      <c r="J113" s="24">
        <f t="shared" si="10"/>
        <v>0</v>
      </c>
      <c r="K113" s="94"/>
    </row>
    <row r="114" ht="14" customHeight="1" spans="1:11">
      <c r="A114" s="7">
        <v>111</v>
      </c>
      <c r="B114" s="85"/>
      <c r="C114" s="86"/>
      <c r="D114" s="14" t="s">
        <v>215</v>
      </c>
      <c r="E114" s="13" t="s">
        <v>216</v>
      </c>
      <c r="F114" s="14">
        <v>110</v>
      </c>
      <c r="G114" s="14" t="s">
        <v>217</v>
      </c>
      <c r="H114" s="14">
        <v>1.5</v>
      </c>
      <c r="I114" s="5"/>
      <c r="J114" s="24">
        <f t="shared" si="10"/>
        <v>0</v>
      </c>
      <c r="K114" s="94"/>
    </row>
    <row r="115" ht="16.5" spans="1:11">
      <c r="A115" s="87" t="s">
        <v>26</v>
      </c>
      <c r="B115" s="87"/>
      <c r="C115" s="87"/>
      <c r="D115" s="87"/>
      <c r="E115" s="87"/>
      <c r="F115" s="87"/>
      <c r="G115" s="87"/>
      <c r="H115" s="87"/>
      <c r="I115" s="87"/>
      <c r="J115" s="33">
        <f>SUM(J99:J114)</f>
        <v>0</v>
      </c>
      <c r="K115" s="97"/>
    </row>
    <row r="116" ht="16.5" spans="1:11">
      <c r="A116" s="22" t="s">
        <v>7</v>
      </c>
      <c r="B116" s="22"/>
      <c r="C116" s="22"/>
      <c r="D116" s="22"/>
      <c r="E116" s="22"/>
      <c r="F116" s="22"/>
      <c r="G116" s="22"/>
      <c r="H116" s="22"/>
      <c r="I116" s="22"/>
      <c r="J116" s="22">
        <f>J8+J15+J27+J36+J43+J50+J54+J86+J66+J98+J115</f>
        <v>0</v>
      </c>
      <c r="K116" s="98"/>
    </row>
    <row r="117" ht="16.5" spans="1:11">
      <c r="A117" s="88" t="s">
        <v>218</v>
      </c>
      <c r="B117" s="89"/>
      <c r="C117" s="89"/>
      <c r="D117" s="89"/>
      <c r="E117" s="89"/>
      <c r="F117" s="89"/>
      <c r="G117" s="89"/>
      <c r="H117" s="89"/>
      <c r="I117" s="89"/>
      <c r="J117" s="89"/>
      <c r="K117" s="99"/>
    </row>
    <row r="118" ht="16.5" spans="1:11">
      <c r="A118" s="11">
        <v>1</v>
      </c>
      <c r="B118" s="90" t="s">
        <v>219</v>
      </c>
      <c r="C118" s="91"/>
      <c r="D118" s="23" t="s">
        <v>220</v>
      </c>
      <c r="E118" s="23" t="s">
        <v>221</v>
      </c>
      <c r="F118" s="11">
        <v>120</v>
      </c>
      <c r="G118" s="23" t="s">
        <v>222</v>
      </c>
      <c r="H118" s="11">
        <v>1</v>
      </c>
      <c r="I118" s="24"/>
      <c r="J118" s="24">
        <f>I118*F118</f>
        <v>0</v>
      </c>
      <c r="K118" s="37"/>
    </row>
    <row r="119" ht="16.5" spans="1:11">
      <c r="A119" s="11">
        <v>2</v>
      </c>
      <c r="B119" s="90" t="s">
        <v>223</v>
      </c>
      <c r="C119" s="91"/>
      <c r="D119" s="23" t="s">
        <v>224</v>
      </c>
      <c r="E119" s="23" t="s">
        <v>221</v>
      </c>
      <c r="F119" s="11">
        <v>1</v>
      </c>
      <c r="G119" s="23" t="s">
        <v>20</v>
      </c>
      <c r="H119" s="11">
        <v>1</v>
      </c>
      <c r="I119" s="24"/>
      <c r="J119" s="24">
        <f>I119*F119</f>
        <v>0</v>
      </c>
      <c r="K119" s="37"/>
    </row>
    <row r="120" ht="16.5" spans="1:11">
      <c r="A120" s="25" t="s">
        <v>7</v>
      </c>
      <c r="B120" s="25"/>
      <c r="C120" s="25"/>
      <c r="D120" s="25"/>
      <c r="E120" s="25"/>
      <c r="F120" s="25"/>
      <c r="G120" s="25"/>
      <c r="H120" s="25"/>
      <c r="I120" s="25"/>
      <c r="J120" s="33">
        <f>SUM(J118:J119)</f>
        <v>0</v>
      </c>
      <c r="K120" s="34"/>
    </row>
    <row r="121" ht="16.5" spans="1:11">
      <c r="A121" s="26" t="s">
        <v>225</v>
      </c>
      <c r="B121" s="26"/>
      <c r="C121" s="26"/>
      <c r="D121" s="26"/>
      <c r="E121" s="26"/>
      <c r="F121" s="26"/>
      <c r="G121" s="26"/>
      <c r="H121" s="26"/>
      <c r="I121" s="26"/>
      <c r="J121" s="38">
        <f>SUM(J120:J120+J116)</f>
        <v>0</v>
      </c>
      <c r="K121" s="39"/>
    </row>
    <row r="122" ht="16.5" spans="1:11">
      <c r="A122" s="27" t="s">
        <v>226</v>
      </c>
      <c r="B122" s="27"/>
      <c r="C122" s="27"/>
      <c r="D122" s="27"/>
      <c r="E122" s="27"/>
      <c r="F122" s="27"/>
      <c r="G122" s="27"/>
      <c r="H122" s="27"/>
      <c r="I122" s="27"/>
      <c r="J122" s="40">
        <f>SUM(J121*0.06)</f>
        <v>0</v>
      </c>
      <c r="K122" s="39"/>
    </row>
    <row r="123" ht="16.5" spans="1:11">
      <c r="A123" s="27" t="s">
        <v>15</v>
      </c>
      <c r="B123" s="27"/>
      <c r="C123" s="27"/>
      <c r="D123" s="27"/>
      <c r="E123" s="27"/>
      <c r="F123" s="27"/>
      <c r="G123" s="27"/>
      <c r="H123" s="27"/>
      <c r="I123" s="27"/>
      <c r="J123" s="40">
        <f>SUM(J121:J122)</f>
        <v>0</v>
      </c>
      <c r="K123" s="39"/>
    </row>
    <row r="124" ht="16.5" spans="1:11">
      <c r="A124" s="27" t="s">
        <v>227</v>
      </c>
      <c r="B124" s="27"/>
      <c r="C124" s="27"/>
      <c r="D124" s="27"/>
      <c r="E124" s="27"/>
      <c r="F124" s="27"/>
      <c r="G124" s="27"/>
      <c r="H124" s="27"/>
      <c r="I124" s="27"/>
      <c r="J124" s="40"/>
      <c r="K124" s="100"/>
    </row>
  </sheetData>
  <mergeCells count="52">
    <mergeCell ref="A1:K1"/>
    <mergeCell ref="B2:D2"/>
    <mergeCell ref="A3:K3"/>
    <mergeCell ref="B8:I8"/>
    <mergeCell ref="B15:I15"/>
    <mergeCell ref="B27:I27"/>
    <mergeCell ref="B36:I36"/>
    <mergeCell ref="B43:I43"/>
    <mergeCell ref="B50:I50"/>
    <mergeCell ref="B54:I54"/>
    <mergeCell ref="B66:I66"/>
    <mergeCell ref="B86:I86"/>
    <mergeCell ref="B98:I98"/>
    <mergeCell ref="A115:I115"/>
    <mergeCell ref="A116:I116"/>
    <mergeCell ref="A117:K117"/>
    <mergeCell ref="B118:C118"/>
    <mergeCell ref="B119:C119"/>
    <mergeCell ref="A120:I120"/>
    <mergeCell ref="A121:I121"/>
    <mergeCell ref="A122:I122"/>
    <mergeCell ref="A123:I123"/>
    <mergeCell ref="A124:I124"/>
    <mergeCell ref="B55:B65"/>
    <mergeCell ref="B67:B85"/>
    <mergeCell ref="C55:C65"/>
    <mergeCell ref="C67:C69"/>
    <mergeCell ref="C70:C73"/>
    <mergeCell ref="C74:C76"/>
    <mergeCell ref="C78:C79"/>
    <mergeCell ref="C80:C83"/>
    <mergeCell ref="C84:C85"/>
    <mergeCell ref="D4:D7"/>
    <mergeCell ref="D28:D30"/>
    <mergeCell ref="D31:D35"/>
    <mergeCell ref="D37:D40"/>
    <mergeCell ref="D41:D42"/>
    <mergeCell ref="D44:D48"/>
    <mergeCell ref="D71:D72"/>
    <mergeCell ref="D75:D76"/>
    <mergeCell ref="D78:D79"/>
    <mergeCell ref="D80:D82"/>
    <mergeCell ref="D109:D110"/>
    <mergeCell ref="B4:C7"/>
    <mergeCell ref="B9:C14"/>
    <mergeCell ref="B28:C35"/>
    <mergeCell ref="B37:C42"/>
    <mergeCell ref="B44:C49"/>
    <mergeCell ref="B51:C53"/>
    <mergeCell ref="B87:C97"/>
    <mergeCell ref="B99:C114"/>
    <mergeCell ref="B16:C26"/>
  </mergeCells>
  <conditionalFormatting sqref="J24">
    <cfRule type="cellIs" dxfId="0" priority="4" stopIfTrue="1" operator="lessThan">
      <formula>0</formula>
    </cfRule>
  </conditionalFormatting>
  <conditionalFormatting sqref="J25">
    <cfRule type="cellIs" dxfId="0" priority="3" stopIfTrue="1" operator="lessThan">
      <formula>0</formula>
    </cfRule>
  </conditionalFormatting>
  <conditionalFormatting sqref="J26">
    <cfRule type="cellIs" dxfId="1" priority="6" stopIfTrue="1" operator="lessThan">
      <formula>0</formula>
    </cfRule>
  </conditionalFormatting>
  <conditionalFormatting sqref="J37">
    <cfRule type="cellIs" dxfId="1" priority="19" stopIfTrue="1" operator="lessThan">
      <formula>0</formula>
    </cfRule>
  </conditionalFormatting>
  <conditionalFormatting sqref="J53">
    <cfRule type="cellIs" dxfId="1" priority="1" stopIfTrue="1" operator="lessThan">
      <formula>0</formula>
    </cfRule>
  </conditionalFormatting>
  <conditionalFormatting sqref="J86">
    <cfRule type="cellIs" dxfId="1" priority="2" stopIfTrue="1" operator="lessThan">
      <formula>0</formula>
    </cfRule>
  </conditionalFormatting>
  <conditionalFormatting sqref="J121">
    <cfRule type="cellIs" dxfId="1" priority="9" stopIfTrue="1" operator="lessThan">
      <formula>0</formula>
    </cfRule>
  </conditionalFormatting>
  <conditionalFormatting sqref="J124">
    <cfRule type="cellIs" dxfId="1" priority="7" stopIfTrue="1" operator="lessThan">
      <formula>0</formula>
    </cfRule>
  </conditionalFormatting>
  <conditionalFormatting sqref="J13:J14">
    <cfRule type="cellIs" dxfId="1" priority="17" stopIfTrue="1" operator="lessThan">
      <formula>0</formula>
    </cfRule>
  </conditionalFormatting>
  <conditionalFormatting sqref="J28:J29">
    <cfRule type="cellIs" dxfId="1" priority="20" stopIfTrue="1" operator="lessThan">
      <formula>0</formula>
    </cfRule>
  </conditionalFormatting>
  <conditionalFormatting sqref="J38:J39">
    <cfRule type="cellIs" dxfId="1" priority="18" stopIfTrue="1" operator="lessThan">
      <formula>0</formula>
    </cfRule>
  </conditionalFormatting>
  <conditionalFormatting sqref="J44:J48">
    <cfRule type="cellIs" dxfId="1" priority="21" stopIfTrue="1" operator="lessThan">
      <formula>0</formula>
    </cfRule>
  </conditionalFormatting>
  <conditionalFormatting sqref="J55:J66">
    <cfRule type="cellIs" dxfId="1" priority="15" stopIfTrue="1" operator="lessThan">
      <formula>0</formula>
    </cfRule>
  </conditionalFormatting>
  <conditionalFormatting sqref="J87:J98">
    <cfRule type="cellIs" dxfId="1" priority="14" stopIfTrue="1" operator="lessThan">
      <formula>0</formula>
    </cfRule>
  </conditionalFormatting>
  <conditionalFormatting sqref="J99:J115">
    <cfRule type="cellIs" dxfId="1" priority="13" stopIfTrue="1" operator="lessThan">
      <formula>0</formula>
    </cfRule>
  </conditionalFormatting>
  <conditionalFormatting sqref="J4:J12 J15:J23 J30:J36 J40:J43 J49:J50 J27">
    <cfRule type="cellIs" dxfId="1" priority="22" stopIfTrue="1" operator="lessThan">
      <formula>0</formula>
    </cfRule>
  </conditionalFormatting>
  <conditionalFormatting sqref="J51:J52 J54">
    <cfRule type="cellIs" dxfId="1" priority="16" stopIfTrue="1" operator="lessThan">
      <formula>0</formula>
    </cfRule>
  </conditionalFormatting>
  <conditionalFormatting sqref="I118:J119 J120 J122:J123">
    <cfRule type="cellIs" dxfId="1" priority="10" stopIfTrue="1" operator="lessThan">
      <formula>0</formula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7"/>
  <sheetViews>
    <sheetView tabSelected="1" topLeftCell="A33" workbookViewId="0">
      <selection activeCell="I57" sqref="I57"/>
    </sheetView>
  </sheetViews>
  <sheetFormatPr defaultColWidth="9" defaultRowHeight="13.5"/>
  <cols>
    <col min="1" max="1" width="6.5" customWidth="1"/>
    <col min="2" max="2" width="11.125" customWidth="1"/>
    <col min="3" max="3" width="14.875" customWidth="1"/>
    <col min="4" max="4" width="38.875" customWidth="1"/>
    <col min="9" max="9" width="12.75"/>
  </cols>
  <sheetData>
    <row r="1" ht="22.5" spans="1:10">
      <c r="A1" s="2" t="s">
        <v>228</v>
      </c>
      <c r="B1" s="2"/>
      <c r="C1" s="2"/>
      <c r="D1" s="2"/>
      <c r="E1" s="2"/>
      <c r="F1" s="2"/>
      <c r="G1" s="2"/>
      <c r="H1" s="2"/>
      <c r="I1" s="2"/>
      <c r="J1" s="2"/>
    </row>
    <row r="2" ht="16.5" spans="1:10">
      <c r="A2" s="3" t="s">
        <v>1</v>
      </c>
      <c r="B2" s="3" t="s">
        <v>9</v>
      </c>
      <c r="C2" s="3"/>
      <c r="D2" s="3" t="s">
        <v>10</v>
      </c>
      <c r="E2" s="3" t="s">
        <v>11</v>
      </c>
      <c r="F2" s="3" t="s">
        <v>12</v>
      </c>
      <c r="G2" s="3" t="s">
        <v>13</v>
      </c>
      <c r="H2" s="3" t="s">
        <v>14</v>
      </c>
      <c r="I2" s="3" t="s">
        <v>15</v>
      </c>
      <c r="J2" s="29" t="s">
        <v>4</v>
      </c>
    </row>
    <row r="3" ht="16.5" spans="1:10">
      <c r="A3" s="4" t="s">
        <v>16</v>
      </c>
      <c r="B3" s="4"/>
      <c r="C3" s="4"/>
      <c r="D3" s="4"/>
      <c r="E3" s="4"/>
      <c r="F3" s="4"/>
      <c r="G3" s="4"/>
      <c r="H3" s="4"/>
      <c r="I3" s="4"/>
      <c r="J3" s="4"/>
    </row>
    <row r="4" ht="13" customHeight="1" spans="1:10">
      <c r="A4" s="5">
        <v>1</v>
      </c>
      <c r="B4" s="6" t="s">
        <v>229</v>
      </c>
      <c r="C4" s="6" t="s">
        <v>230</v>
      </c>
      <c r="D4" s="7" t="s">
        <v>231</v>
      </c>
      <c r="E4" s="5">
        <v>1</v>
      </c>
      <c r="F4" s="5" t="s">
        <v>61</v>
      </c>
      <c r="G4" s="5">
        <v>1</v>
      </c>
      <c r="H4" s="5"/>
      <c r="I4" s="30">
        <f>H4*E4*G4</f>
        <v>0</v>
      </c>
      <c r="J4" s="31"/>
    </row>
    <row r="5" ht="13" customHeight="1" spans="1:10">
      <c r="A5" s="5">
        <v>2</v>
      </c>
      <c r="B5" s="6"/>
      <c r="C5" s="6"/>
      <c r="D5" s="7" t="s">
        <v>232</v>
      </c>
      <c r="E5" s="5">
        <v>1</v>
      </c>
      <c r="F5" s="5" t="s">
        <v>61</v>
      </c>
      <c r="G5" s="5">
        <v>1</v>
      </c>
      <c r="H5" s="5"/>
      <c r="I5" s="30">
        <f t="shared" ref="I5:I20" si="0">H5*E5*G5</f>
        <v>0</v>
      </c>
      <c r="J5" s="32"/>
    </row>
    <row r="6" ht="13" customHeight="1" spans="1:10">
      <c r="A6" s="5">
        <v>3</v>
      </c>
      <c r="B6" s="6" t="s">
        <v>233</v>
      </c>
      <c r="C6" s="6" t="s">
        <v>230</v>
      </c>
      <c r="D6" s="7" t="s">
        <v>231</v>
      </c>
      <c r="E6" s="5">
        <v>2</v>
      </c>
      <c r="F6" s="5" t="s">
        <v>61</v>
      </c>
      <c r="G6" s="5">
        <v>1</v>
      </c>
      <c r="H6" s="5"/>
      <c r="I6" s="30">
        <f t="shared" si="0"/>
        <v>0</v>
      </c>
      <c r="J6" s="32"/>
    </row>
    <row r="7" ht="13" customHeight="1" spans="1:10">
      <c r="A7" s="5">
        <v>4</v>
      </c>
      <c r="B7" s="6"/>
      <c r="C7" s="6"/>
      <c r="D7" s="7" t="s">
        <v>232</v>
      </c>
      <c r="E7" s="5">
        <v>2</v>
      </c>
      <c r="F7" s="5" t="s">
        <v>61</v>
      </c>
      <c r="G7" s="5">
        <v>1</v>
      </c>
      <c r="H7" s="5"/>
      <c r="I7" s="30">
        <f t="shared" si="0"/>
        <v>0</v>
      </c>
      <c r="J7" s="32"/>
    </row>
    <row r="8" ht="16.5" spans="1:10">
      <c r="A8" s="5">
        <v>5</v>
      </c>
      <c r="B8" s="6" t="s">
        <v>234</v>
      </c>
      <c r="C8" s="6" t="s">
        <v>235</v>
      </c>
      <c r="D8" s="5" t="s">
        <v>236</v>
      </c>
      <c r="E8" s="5">
        <v>2</v>
      </c>
      <c r="F8" s="5" t="s">
        <v>61</v>
      </c>
      <c r="G8" s="5">
        <v>1</v>
      </c>
      <c r="H8" s="5"/>
      <c r="I8" s="30">
        <f t="shared" si="0"/>
        <v>0</v>
      </c>
      <c r="J8" s="31"/>
    </row>
    <row r="9" ht="13" customHeight="1" spans="1:10">
      <c r="A9" s="5">
        <v>6</v>
      </c>
      <c r="B9" s="8" t="s">
        <v>26</v>
      </c>
      <c r="C9" s="8"/>
      <c r="D9" s="8"/>
      <c r="E9" s="8"/>
      <c r="F9" s="8"/>
      <c r="G9" s="8"/>
      <c r="H9" s="8"/>
      <c r="I9" s="33">
        <f>SUM(I4:I8)</f>
        <v>0</v>
      </c>
      <c r="J9" s="34"/>
    </row>
    <row r="10" ht="13" customHeight="1" spans="1:10">
      <c r="A10" s="5">
        <v>7</v>
      </c>
      <c r="B10" s="9" t="s">
        <v>237</v>
      </c>
      <c r="C10" s="6" t="s">
        <v>238</v>
      </c>
      <c r="D10" s="6" t="s">
        <v>239</v>
      </c>
      <c r="E10" s="5">
        <v>12</v>
      </c>
      <c r="F10" s="10" t="s">
        <v>23</v>
      </c>
      <c r="G10" s="11">
        <v>1</v>
      </c>
      <c r="H10" s="12"/>
      <c r="I10" s="30">
        <f t="shared" si="0"/>
        <v>0</v>
      </c>
      <c r="J10" s="31"/>
    </row>
    <row r="11" ht="13" customHeight="1" spans="1:10">
      <c r="A11" s="5">
        <v>8</v>
      </c>
      <c r="B11" s="9"/>
      <c r="C11" s="6" t="s">
        <v>240</v>
      </c>
      <c r="D11" s="6" t="s">
        <v>241</v>
      </c>
      <c r="E11" s="5">
        <v>45</v>
      </c>
      <c r="F11" s="10" t="s">
        <v>30</v>
      </c>
      <c r="G11" s="11">
        <v>6</v>
      </c>
      <c r="H11" s="12"/>
      <c r="I11" s="30">
        <f t="shared" si="0"/>
        <v>0</v>
      </c>
      <c r="J11" s="31"/>
    </row>
    <row r="12" ht="13" customHeight="1" spans="1:10">
      <c r="A12" s="5">
        <v>9</v>
      </c>
      <c r="B12" s="9"/>
      <c r="C12" s="6"/>
      <c r="D12" s="6" t="s">
        <v>242</v>
      </c>
      <c r="E12" s="5">
        <v>27</v>
      </c>
      <c r="F12" s="10" t="s">
        <v>30</v>
      </c>
      <c r="G12" s="11">
        <v>6</v>
      </c>
      <c r="H12" s="12"/>
      <c r="I12" s="30">
        <f t="shared" si="0"/>
        <v>0</v>
      </c>
      <c r="J12" s="31"/>
    </row>
    <row r="13" ht="13" customHeight="1" spans="1:10">
      <c r="A13" s="5">
        <v>10</v>
      </c>
      <c r="B13" s="9"/>
      <c r="C13" s="6" t="s">
        <v>243</v>
      </c>
      <c r="D13" s="6" t="s">
        <v>244</v>
      </c>
      <c r="E13" s="5">
        <v>12</v>
      </c>
      <c r="F13" s="10" t="s">
        <v>20</v>
      </c>
      <c r="G13" s="11">
        <v>1</v>
      </c>
      <c r="H13" s="12"/>
      <c r="I13" s="30">
        <f t="shared" si="0"/>
        <v>0</v>
      </c>
      <c r="J13" s="31"/>
    </row>
    <row r="14" ht="13" customHeight="1" spans="1:10">
      <c r="A14" s="5">
        <v>11</v>
      </c>
      <c r="B14" s="9"/>
      <c r="C14" s="6" t="s">
        <v>245</v>
      </c>
      <c r="D14" s="6" t="s">
        <v>246</v>
      </c>
      <c r="E14" s="6">
        <v>7</v>
      </c>
      <c r="F14" s="6" t="s">
        <v>23</v>
      </c>
      <c r="G14" s="5">
        <v>1</v>
      </c>
      <c r="H14" s="5"/>
      <c r="I14" s="30">
        <f t="shared" si="0"/>
        <v>0</v>
      </c>
      <c r="J14" s="31"/>
    </row>
    <row r="15" ht="13" customHeight="1" spans="1:10">
      <c r="A15" s="5">
        <v>12</v>
      </c>
      <c r="B15" s="9"/>
      <c r="C15" s="6" t="s">
        <v>247</v>
      </c>
      <c r="D15" s="6" t="s">
        <v>241</v>
      </c>
      <c r="E15" s="5">
        <v>62</v>
      </c>
      <c r="F15" s="10" t="s">
        <v>30</v>
      </c>
      <c r="G15" s="11">
        <v>3</v>
      </c>
      <c r="H15" s="5"/>
      <c r="I15" s="30">
        <f t="shared" si="0"/>
        <v>0</v>
      </c>
      <c r="J15" s="31"/>
    </row>
    <row r="16" ht="13" customHeight="1" spans="1:10">
      <c r="A16" s="5">
        <v>13</v>
      </c>
      <c r="B16" s="9"/>
      <c r="C16" s="6"/>
      <c r="D16" s="6" t="s">
        <v>242</v>
      </c>
      <c r="E16" s="5">
        <v>37</v>
      </c>
      <c r="F16" s="10" t="s">
        <v>30</v>
      </c>
      <c r="G16" s="11">
        <v>4</v>
      </c>
      <c r="H16" s="5"/>
      <c r="I16" s="30">
        <f t="shared" si="0"/>
        <v>0</v>
      </c>
      <c r="J16" s="31"/>
    </row>
    <row r="17" ht="13" customHeight="1" spans="1:10">
      <c r="A17" s="5">
        <v>14</v>
      </c>
      <c r="B17" s="9"/>
      <c r="C17" s="6" t="s">
        <v>248</v>
      </c>
      <c r="D17" s="5" t="s">
        <v>244</v>
      </c>
      <c r="E17" s="5">
        <v>7</v>
      </c>
      <c r="F17" s="5" t="s">
        <v>20</v>
      </c>
      <c r="G17" s="5">
        <v>1</v>
      </c>
      <c r="H17" s="5"/>
      <c r="I17" s="30">
        <f t="shared" si="0"/>
        <v>0</v>
      </c>
      <c r="J17" s="31"/>
    </row>
    <row r="18" ht="13" customHeight="1" spans="1:10">
      <c r="A18" s="5">
        <v>15</v>
      </c>
      <c r="B18" s="9"/>
      <c r="C18" s="7" t="s">
        <v>249</v>
      </c>
      <c r="D18" s="7" t="s">
        <v>187</v>
      </c>
      <c r="E18" s="7">
        <v>50</v>
      </c>
      <c r="F18" s="7" t="s">
        <v>25</v>
      </c>
      <c r="G18" s="7">
        <v>2.5</v>
      </c>
      <c r="H18" s="7"/>
      <c r="I18" s="24">
        <f t="shared" ref="I18:I21" si="1">H18*E18*G18</f>
        <v>0</v>
      </c>
      <c r="J18" s="31"/>
    </row>
    <row r="19" ht="13" customHeight="1" spans="1:10">
      <c r="A19" s="5">
        <v>16</v>
      </c>
      <c r="B19" s="9"/>
      <c r="C19" s="6" t="s">
        <v>250</v>
      </c>
      <c r="D19" s="13" t="s">
        <v>251</v>
      </c>
      <c r="E19" s="5">
        <v>13</v>
      </c>
      <c r="F19" s="5" t="s">
        <v>61</v>
      </c>
      <c r="G19" s="5">
        <v>1</v>
      </c>
      <c r="H19" s="5"/>
      <c r="I19" s="30">
        <f t="shared" si="1"/>
        <v>0</v>
      </c>
      <c r="J19" s="31"/>
    </row>
    <row r="20" ht="13" customHeight="1" spans="1:10">
      <c r="A20" s="5">
        <v>17</v>
      </c>
      <c r="B20" s="9"/>
      <c r="C20" s="6" t="s">
        <v>252</v>
      </c>
      <c r="D20" s="5" t="s">
        <v>253</v>
      </c>
      <c r="E20" s="5">
        <v>8</v>
      </c>
      <c r="F20" s="5" t="s">
        <v>23</v>
      </c>
      <c r="G20" s="5">
        <v>1</v>
      </c>
      <c r="H20" s="5"/>
      <c r="I20" s="30">
        <f t="shared" si="1"/>
        <v>0</v>
      </c>
      <c r="J20" s="31"/>
    </row>
    <row r="21" ht="13" customHeight="1" spans="1:10">
      <c r="A21" s="5">
        <v>18</v>
      </c>
      <c r="B21" s="9"/>
      <c r="C21" s="6" t="s">
        <v>254</v>
      </c>
      <c r="D21" s="5" t="s">
        <v>255</v>
      </c>
      <c r="E21" s="5">
        <v>100</v>
      </c>
      <c r="F21" s="5" t="s">
        <v>23</v>
      </c>
      <c r="G21" s="5">
        <v>2.5</v>
      </c>
      <c r="H21" s="5"/>
      <c r="I21" s="30">
        <f t="shared" si="1"/>
        <v>0</v>
      </c>
      <c r="J21" s="31"/>
    </row>
    <row r="22" ht="13" customHeight="1" spans="1:10">
      <c r="A22" s="5">
        <v>19</v>
      </c>
      <c r="B22" s="9"/>
      <c r="C22" s="14" t="s">
        <v>256</v>
      </c>
      <c r="D22" s="15" t="s">
        <v>257</v>
      </c>
      <c r="E22" s="14">
        <v>22</v>
      </c>
      <c r="F22" s="14" t="s">
        <v>25</v>
      </c>
      <c r="G22" s="14">
        <v>1</v>
      </c>
      <c r="H22" s="14"/>
      <c r="I22" s="35">
        <f>E22*G22*H22</f>
        <v>0</v>
      </c>
      <c r="J22" s="20"/>
    </row>
    <row r="23" ht="13" customHeight="1" spans="1:10">
      <c r="A23" s="5">
        <v>20</v>
      </c>
      <c r="B23" s="8" t="s">
        <v>26</v>
      </c>
      <c r="C23" s="8"/>
      <c r="D23" s="8"/>
      <c r="E23" s="8"/>
      <c r="F23" s="8"/>
      <c r="G23" s="8"/>
      <c r="H23" s="8"/>
      <c r="I23" s="33">
        <f>SUM(I10:I22)</f>
        <v>0</v>
      </c>
      <c r="J23" s="34"/>
    </row>
    <row r="24" s="1" customFormat="1" ht="13" customHeight="1" spans="1:10">
      <c r="A24" s="5">
        <v>21</v>
      </c>
      <c r="B24" s="5" t="s">
        <v>258</v>
      </c>
      <c r="C24" s="5" t="s">
        <v>259</v>
      </c>
      <c r="D24" s="5" t="s">
        <v>260</v>
      </c>
      <c r="E24" s="5">
        <v>3</v>
      </c>
      <c r="F24" s="5" t="s">
        <v>261</v>
      </c>
      <c r="G24" s="5">
        <v>1</v>
      </c>
      <c r="H24" s="5"/>
      <c r="I24" s="30">
        <f>E24*G24*H24</f>
        <v>0</v>
      </c>
      <c r="J24" s="31"/>
    </row>
    <row r="25" s="1" customFormat="1" ht="13" customHeight="1" spans="1:10">
      <c r="A25" s="5">
        <v>22</v>
      </c>
      <c r="B25" s="5"/>
      <c r="C25" s="5" t="s">
        <v>262</v>
      </c>
      <c r="D25" s="5" t="s">
        <v>263</v>
      </c>
      <c r="E25" s="5">
        <v>10</v>
      </c>
      <c r="F25" s="5" t="s">
        <v>217</v>
      </c>
      <c r="G25" s="5">
        <v>1</v>
      </c>
      <c r="H25" s="5"/>
      <c r="I25" s="30">
        <f>E25*G25*H25</f>
        <v>0</v>
      </c>
      <c r="J25" s="31"/>
    </row>
    <row r="26" s="1" customFormat="1" ht="13" customHeight="1" spans="1:10">
      <c r="A26" s="5">
        <v>23</v>
      </c>
      <c r="B26" s="5"/>
      <c r="C26" s="5" t="s">
        <v>264</v>
      </c>
      <c r="D26" s="5" t="s">
        <v>265</v>
      </c>
      <c r="E26" s="5">
        <v>1</v>
      </c>
      <c r="F26" s="5" t="s">
        <v>20</v>
      </c>
      <c r="G26" s="5">
        <v>1</v>
      </c>
      <c r="H26" s="5"/>
      <c r="I26" s="30">
        <f>E26*G26*H26</f>
        <v>0</v>
      </c>
      <c r="J26" s="31"/>
    </row>
    <row r="27" s="1" customFormat="1" ht="33" spans="1:10">
      <c r="A27" s="5">
        <v>24</v>
      </c>
      <c r="B27" s="5"/>
      <c r="C27" s="5" t="s">
        <v>266</v>
      </c>
      <c r="D27" s="5" t="s">
        <v>267</v>
      </c>
      <c r="E27" s="5">
        <v>1</v>
      </c>
      <c r="F27" s="5" t="s">
        <v>20</v>
      </c>
      <c r="G27" s="5">
        <v>1</v>
      </c>
      <c r="H27" s="5"/>
      <c r="I27" s="30">
        <f>E27*G27*H27</f>
        <v>0</v>
      </c>
      <c r="J27" s="31"/>
    </row>
    <row r="28" s="1" customFormat="1" ht="13" customHeight="1" spans="1:10">
      <c r="A28" s="5">
        <v>25</v>
      </c>
      <c r="B28" s="8" t="s">
        <v>26</v>
      </c>
      <c r="C28" s="8"/>
      <c r="D28" s="8"/>
      <c r="E28" s="8"/>
      <c r="F28" s="8"/>
      <c r="G28" s="8"/>
      <c r="H28" s="8"/>
      <c r="I28" s="33">
        <f>SUM(I24:I27)</f>
        <v>0</v>
      </c>
      <c r="J28" s="34"/>
    </row>
    <row r="29" ht="13" customHeight="1" spans="1:10">
      <c r="A29" s="5">
        <v>26</v>
      </c>
      <c r="B29" s="13" t="s">
        <v>268</v>
      </c>
      <c r="C29" s="14" t="s">
        <v>269</v>
      </c>
      <c r="D29" s="13" t="s">
        <v>270</v>
      </c>
      <c r="E29" s="14">
        <v>46</v>
      </c>
      <c r="F29" s="14" t="s">
        <v>25</v>
      </c>
      <c r="G29" s="14">
        <v>1</v>
      </c>
      <c r="H29" s="14"/>
      <c r="I29" s="35">
        <f t="shared" ref="I29:I40" si="2">E29*G29*H29</f>
        <v>0</v>
      </c>
      <c r="J29" s="20"/>
    </row>
    <row r="30" ht="13" customHeight="1" spans="1:10">
      <c r="A30" s="5">
        <v>27</v>
      </c>
      <c r="B30" s="13"/>
      <c r="C30" s="5" t="s">
        <v>271</v>
      </c>
      <c r="D30" s="5" t="s">
        <v>272</v>
      </c>
      <c r="E30" s="14">
        <v>120</v>
      </c>
      <c r="F30" s="14" t="s">
        <v>30</v>
      </c>
      <c r="G30" s="14">
        <v>1</v>
      </c>
      <c r="H30" s="14"/>
      <c r="I30" s="35">
        <f t="shared" si="2"/>
        <v>0</v>
      </c>
      <c r="J30" s="20"/>
    </row>
    <row r="31" ht="13" customHeight="1" spans="1:10">
      <c r="A31" s="5">
        <v>28</v>
      </c>
      <c r="B31" s="13"/>
      <c r="C31" s="5" t="s">
        <v>273</v>
      </c>
      <c r="D31" s="7" t="s">
        <v>274</v>
      </c>
      <c r="E31" s="14">
        <v>345</v>
      </c>
      <c r="F31" s="14" t="s">
        <v>30</v>
      </c>
      <c r="G31" s="14">
        <v>1</v>
      </c>
      <c r="H31" s="14"/>
      <c r="I31" s="35">
        <f t="shared" si="2"/>
        <v>0</v>
      </c>
      <c r="J31" s="20"/>
    </row>
    <row r="32" ht="13" customHeight="1" spans="1:10">
      <c r="A32" s="5">
        <v>29</v>
      </c>
      <c r="B32" s="13"/>
      <c r="C32" s="5" t="s">
        <v>275</v>
      </c>
      <c r="D32" s="7" t="s">
        <v>276</v>
      </c>
      <c r="E32" s="14">
        <v>138</v>
      </c>
      <c r="F32" s="14" t="s">
        <v>30</v>
      </c>
      <c r="G32" s="14">
        <v>1</v>
      </c>
      <c r="H32" s="14"/>
      <c r="I32" s="35">
        <f t="shared" si="2"/>
        <v>0</v>
      </c>
      <c r="J32" s="20"/>
    </row>
    <row r="33" ht="16.5" spans="1:10">
      <c r="A33" s="5">
        <v>30</v>
      </c>
      <c r="B33" s="13"/>
      <c r="C33" s="5" t="s">
        <v>277</v>
      </c>
      <c r="D33" s="7" t="s">
        <v>278</v>
      </c>
      <c r="E33" s="16">
        <v>288</v>
      </c>
      <c r="F33" s="14" t="s">
        <v>30</v>
      </c>
      <c r="G33" s="14">
        <v>1</v>
      </c>
      <c r="H33" s="14"/>
      <c r="I33" s="35">
        <f t="shared" si="2"/>
        <v>0</v>
      </c>
      <c r="J33" s="20"/>
    </row>
    <row r="34" ht="13" customHeight="1" spans="1:10">
      <c r="A34" s="5">
        <v>31</v>
      </c>
      <c r="B34" s="13"/>
      <c r="C34" s="5" t="s">
        <v>279</v>
      </c>
      <c r="D34" s="5" t="s">
        <v>280</v>
      </c>
      <c r="E34" s="17">
        <v>244</v>
      </c>
      <c r="F34" s="14" t="s">
        <v>30</v>
      </c>
      <c r="G34" s="14">
        <v>1</v>
      </c>
      <c r="H34" s="14"/>
      <c r="I34" s="35">
        <f t="shared" si="2"/>
        <v>0</v>
      </c>
      <c r="J34" s="20"/>
    </row>
    <row r="35" ht="13" customHeight="1" spans="1:10">
      <c r="A35" s="5">
        <v>32</v>
      </c>
      <c r="B35" s="13"/>
      <c r="C35" s="5" t="s">
        <v>281</v>
      </c>
      <c r="D35" s="5" t="s">
        <v>282</v>
      </c>
      <c r="E35" s="17">
        <v>83</v>
      </c>
      <c r="F35" s="14" t="s">
        <v>30</v>
      </c>
      <c r="G35" s="14">
        <v>1</v>
      </c>
      <c r="H35" s="14"/>
      <c r="I35" s="35">
        <f t="shared" si="2"/>
        <v>0</v>
      </c>
      <c r="J35" s="20"/>
    </row>
    <row r="36" ht="13" customHeight="1" spans="1:10">
      <c r="A36" s="5">
        <v>33</v>
      </c>
      <c r="B36" s="13"/>
      <c r="C36" s="5" t="s">
        <v>283</v>
      </c>
      <c r="D36" s="5" t="s">
        <v>284</v>
      </c>
      <c r="E36" s="14">
        <v>894</v>
      </c>
      <c r="F36" s="14" t="s">
        <v>30</v>
      </c>
      <c r="G36" s="14">
        <v>1</v>
      </c>
      <c r="H36" s="14"/>
      <c r="I36" s="35">
        <f t="shared" si="2"/>
        <v>0</v>
      </c>
      <c r="J36" s="20"/>
    </row>
    <row r="37" ht="13" customHeight="1" spans="1:10">
      <c r="A37" s="5">
        <v>34</v>
      </c>
      <c r="B37" s="13"/>
      <c r="C37" s="14" t="s">
        <v>285</v>
      </c>
      <c r="D37" s="13" t="s">
        <v>286</v>
      </c>
      <c r="E37" s="14">
        <v>46</v>
      </c>
      <c r="F37" s="14" t="s">
        <v>25</v>
      </c>
      <c r="G37" s="14">
        <v>1</v>
      </c>
      <c r="H37" s="14"/>
      <c r="I37" s="35">
        <f t="shared" si="2"/>
        <v>0</v>
      </c>
      <c r="J37" s="20"/>
    </row>
    <row r="38" ht="13" customHeight="1" spans="1:10">
      <c r="A38" s="5">
        <v>35</v>
      </c>
      <c r="B38" s="13"/>
      <c r="C38" s="14" t="s">
        <v>287</v>
      </c>
      <c r="D38" s="18" t="s">
        <v>187</v>
      </c>
      <c r="E38" s="19">
        <v>46</v>
      </c>
      <c r="F38" s="10" t="s">
        <v>25</v>
      </c>
      <c r="G38" s="11">
        <v>2.5</v>
      </c>
      <c r="H38" s="12"/>
      <c r="I38" s="35">
        <f t="shared" si="2"/>
        <v>0</v>
      </c>
      <c r="J38" s="20"/>
    </row>
    <row r="39" ht="13" customHeight="1" spans="1:10">
      <c r="A39" s="5">
        <v>36</v>
      </c>
      <c r="B39" s="13"/>
      <c r="C39" s="14" t="s">
        <v>288</v>
      </c>
      <c r="D39" s="13" t="s">
        <v>289</v>
      </c>
      <c r="E39" s="14">
        <v>1</v>
      </c>
      <c r="F39" s="14" t="s">
        <v>20</v>
      </c>
      <c r="G39" s="14">
        <v>1</v>
      </c>
      <c r="H39" s="14"/>
      <c r="I39" s="35">
        <f t="shared" si="2"/>
        <v>0</v>
      </c>
      <c r="J39" s="20"/>
    </row>
    <row r="40" ht="13" customHeight="1" spans="1:10">
      <c r="A40" s="5">
        <v>37</v>
      </c>
      <c r="B40" s="13"/>
      <c r="C40" s="14" t="s">
        <v>290</v>
      </c>
      <c r="D40" s="13" t="s">
        <v>291</v>
      </c>
      <c r="E40" s="14">
        <v>1</v>
      </c>
      <c r="F40" s="14" t="s">
        <v>20</v>
      </c>
      <c r="G40" s="14">
        <v>1</v>
      </c>
      <c r="H40" s="14"/>
      <c r="I40" s="35">
        <f t="shared" si="2"/>
        <v>0</v>
      </c>
      <c r="J40" s="20"/>
    </row>
    <row r="41" ht="13" customHeight="1" spans="1:10">
      <c r="A41" s="5">
        <v>38</v>
      </c>
      <c r="B41" s="15" t="s">
        <v>292</v>
      </c>
      <c r="C41" s="20"/>
      <c r="D41" s="7" t="s">
        <v>174</v>
      </c>
      <c r="E41" s="17">
        <v>200</v>
      </c>
      <c r="F41" s="7" t="s">
        <v>165</v>
      </c>
      <c r="G41" s="7">
        <v>1</v>
      </c>
      <c r="H41" s="7"/>
      <c r="I41" s="24">
        <f t="shared" ref="I41:I43" si="3">H41*E41*G41</f>
        <v>0</v>
      </c>
      <c r="J41" s="20"/>
    </row>
    <row r="42" ht="13" customHeight="1" spans="1:10">
      <c r="A42" s="5">
        <v>39</v>
      </c>
      <c r="B42" s="15"/>
      <c r="C42" s="20"/>
      <c r="D42" s="7" t="s">
        <v>176</v>
      </c>
      <c r="E42" s="17">
        <v>500</v>
      </c>
      <c r="F42" s="7" t="s">
        <v>165</v>
      </c>
      <c r="G42" s="7">
        <v>1</v>
      </c>
      <c r="H42" s="7"/>
      <c r="I42" s="24">
        <f t="shared" si="3"/>
        <v>0</v>
      </c>
      <c r="J42" s="20"/>
    </row>
    <row r="43" ht="13" customHeight="1" spans="1:10">
      <c r="A43" s="5">
        <v>40</v>
      </c>
      <c r="B43" s="15"/>
      <c r="C43" s="20"/>
      <c r="D43" s="17" t="s">
        <v>293</v>
      </c>
      <c r="E43" s="17">
        <v>50</v>
      </c>
      <c r="F43" s="7" t="s">
        <v>165</v>
      </c>
      <c r="G43" s="7">
        <v>1</v>
      </c>
      <c r="H43" s="21"/>
      <c r="I43" s="24">
        <f t="shared" si="3"/>
        <v>0</v>
      </c>
      <c r="J43" s="20"/>
    </row>
    <row r="44" ht="13" customHeight="1" spans="1:10">
      <c r="A44" s="5">
        <v>41</v>
      </c>
      <c r="B44" s="15"/>
      <c r="C44" s="20"/>
      <c r="D44" s="13" t="s">
        <v>177</v>
      </c>
      <c r="E44" s="14">
        <v>20</v>
      </c>
      <c r="F44" s="14" t="s">
        <v>23</v>
      </c>
      <c r="G44" s="14">
        <v>1</v>
      </c>
      <c r="H44" s="14"/>
      <c r="I44" s="35">
        <f>E44*G44*H44</f>
        <v>0</v>
      </c>
      <c r="J44" s="20"/>
    </row>
    <row r="45" ht="13" customHeight="1" spans="1:10">
      <c r="A45" s="5">
        <v>42</v>
      </c>
      <c r="B45" s="15"/>
      <c r="C45" s="20"/>
      <c r="D45" s="13" t="s">
        <v>294</v>
      </c>
      <c r="E45" s="14">
        <v>52</v>
      </c>
      <c r="F45" s="14" t="s">
        <v>23</v>
      </c>
      <c r="G45" s="14">
        <v>1</v>
      </c>
      <c r="H45" s="14"/>
      <c r="I45" s="35">
        <f>E45*G45*H45</f>
        <v>0</v>
      </c>
      <c r="J45" s="20"/>
    </row>
    <row r="46" ht="13" customHeight="1" spans="1:10">
      <c r="A46" s="5">
        <v>43</v>
      </c>
      <c r="B46" s="15"/>
      <c r="C46" s="20"/>
      <c r="D46" s="13" t="s">
        <v>295</v>
      </c>
      <c r="E46" s="14">
        <v>50</v>
      </c>
      <c r="F46" s="14" t="s">
        <v>23</v>
      </c>
      <c r="G46" s="14">
        <v>1</v>
      </c>
      <c r="H46" s="14"/>
      <c r="I46" s="35">
        <f>E46*G46*H46</f>
        <v>0</v>
      </c>
      <c r="J46" s="20"/>
    </row>
    <row r="47" ht="13" customHeight="1" spans="1:10">
      <c r="A47" s="5">
        <v>44</v>
      </c>
      <c r="B47" s="15"/>
      <c r="C47" s="20"/>
      <c r="D47" s="13" t="s">
        <v>296</v>
      </c>
      <c r="E47" s="14">
        <v>1500</v>
      </c>
      <c r="F47" s="14" t="s">
        <v>297</v>
      </c>
      <c r="G47" s="14">
        <v>1</v>
      </c>
      <c r="H47" s="14"/>
      <c r="I47" s="35">
        <f>E47*G47*H47</f>
        <v>0</v>
      </c>
      <c r="J47" s="20"/>
    </row>
    <row r="48" ht="16.5" spans="1:10">
      <c r="A48" s="8" t="s">
        <v>26</v>
      </c>
      <c r="B48" s="8"/>
      <c r="C48" s="8"/>
      <c r="D48" s="8"/>
      <c r="E48" s="8"/>
      <c r="F48" s="8"/>
      <c r="G48" s="8"/>
      <c r="H48" s="8"/>
      <c r="I48" s="33">
        <f>SUM(I29:I47)</f>
        <v>0</v>
      </c>
      <c r="J48" s="34"/>
    </row>
    <row r="49" ht="16.5" spans="1:10">
      <c r="A49" s="22" t="s">
        <v>7</v>
      </c>
      <c r="B49" s="22"/>
      <c r="C49" s="22"/>
      <c r="D49" s="22"/>
      <c r="E49" s="22"/>
      <c r="F49" s="22"/>
      <c r="G49" s="22"/>
      <c r="H49" s="22"/>
      <c r="I49" s="22">
        <f>I9+I23+I28+I48</f>
        <v>0</v>
      </c>
      <c r="J49" s="36"/>
    </row>
    <row r="50" ht="16.5" spans="1:10">
      <c r="A50" s="4" t="s">
        <v>218</v>
      </c>
      <c r="B50" s="4"/>
      <c r="C50" s="4"/>
      <c r="D50" s="4"/>
      <c r="E50" s="4"/>
      <c r="F50" s="4"/>
      <c r="G50" s="4"/>
      <c r="H50" s="4"/>
      <c r="I50" s="4"/>
      <c r="J50" s="4"/>
    </row>
    <row r="51" ht="15" customHeight="1" spans="1:10">
      <c r="A51" s="11">
        <v>1</v>
      </c>
      <c r="B51" s="23" t="s">
        <v>219</v>
      </c>
      <c r="C51" s="23" t="s">
        <v>220</v>
      </c>
      <c r="D51" s="23" t="s">
        <v>221</v>
      </c>
      <c r="E51" s="11">
        <v>90</v>
      </c>
      <c r="F51" s="23" t="s">
        <v>222</v>
      </c>
      <c r="G51" s="11">
        <v>1</v>
      </c>
      <c r="H51" s="24"/>
      <c r="I51" s="24">
        <f>H51*E51</f>
        <v>0</v>
      </c>
      <c r="J51" s="37"/>
    </row>
    <row r="52" ht="18" customHeight="1" spans="1:10">
      <c r="A52" s="11">
        <v>2</v>
      </c>
      <c r="B52" s="23" t="s">
        <v>223</v>
      </c>
      <c r="C52" s="23" t="s">
        <v>224</v>
      </c>
      <c r="D52" s="23" t="s">
        <v>221</v>
      </c>
      <c r="E52" s="11">
        <v>1</v>
      </c>
      <c r="F52" s="23" t="s">
        <v>20</v>
      </c>
      <c r="G52" s="11">
        <v>1</v>
      </c>
      <c r="H52" s="24"/>
      <c r="I52" s="24">
        <f>H52*E52</f>
        <v>0</v>
      </c>
      <c r="J52" s="37"/>
    </row>
    <row r="53" ht="16.5" spans="1:10">
      <c r="A53" s="25" t="s">
        <v>7</v>
      </c>
      <c r="B53" s="25"/>
      <c r="C53" s="25"/>
      <c r="D53" s="25"/>
      <c r="E53" s="25"/>
      <c r="F53" s="25"/>
      <c r="G53" s="25"/>
      <c r="H53" s="25"/>
      <c r="I53" s="33">
        <f>SUM(I51:I52)</f>
        <v>0</v>
      </c>
      <c r="J53" s="34"/>
    </row>
    <row r="54" ht="16.5" spans="1:10">
      <c r="A54" s="26" t="s">
        <v>225</v>
      </c>
      <c r="B54" s="26"/>
      <c r="C54" s="26"/>
      <c r="D54" s="26"/>
      <c r="E54" s="26"/>
      <c r="F54" s="26"/>
      <c r="G54" s="26"/>
      <c r="H54" s="26"/>
      <c r="I54" s="38">
        <f>SUM(I53:I53+I49)</f>
        <v>0</v>
      </c>
      <c r="J54" s="39"/>
    </row>
    <row r="55" ht="16.5" spans="1:10">
      <c r="A55" s="27" t="s">
        <v>226</v>
      </c>
      <c r="B55" s="27"/>
      <c r="C55" s="27"/>
      <c r="D55" s="27"/>
      <c r="E55" s="27"/>
      <c r="F55" s="27"/>
      <c r="G55" s="27"/>
      <c r="H55" s="27"/>
      <c r="I55" s="40">
        <f>SUM(I54*0.06)</f>
        <v>0</v>
      </c>
      <c r="J55" s="39"/>
    </row>
    <row r="56" ht="16.5" spans="1:10">
      <c r="A56" s="27" t="s">
        <v>15</v>
      </c>
      <c r="B56" s="27"/>
      <c r="C56" s="27"/>
      <c r="D56" s="27"/>
      <c r="E56" s="27"/>
      <c r="F56" s="27"/>
      <c r="G56" s="27"/>
      <c r="H56" s="27"/>
      <c r="I56" s="40">
        <f>SUM(I54:I55)</f>
        <v>0</v>
      </c>
      <c r="J56" s="39"/>
    </row>
    <row r="57" ht="16.5" spans="1:10">
      <c r="A57" s="28" t="s">
        <v>227</v>
      </c>
      <c r="B57" s="28"/>
      <c r="C57" s="28"/>
      <c r="D57" s="28"/>
      <c r="E57" s="28"/>
      <c r="F57" s="28"/>
      <c r="G57" s="28"/>
      <c r="H57" s="28"/>
      <c r="I57" s="40"/>
      <c r="J57" s="41"/>
    </row>
  </sheetData>
  <mergeCells count="24">
    <mergeCell ref="A1:J1"/>
    <mergeCell ref="B2:C2"/>
    <mergeCell ref="A3:J3"/>
    <mergeCell ref="B9:H9"/>
    <mergeCell ref="B23:H23"/>
    <mergeCell ref="B28:H28"/>
    <mergeCell ref="A48:H48"/>
    <mergeCell ref="A49:H49"/>
    <mergeCell ref="A50:J50"/>
    <mergeCell ref="A53:H53"/>
    <mergeCell ref="A54:H54"/>
    <mergeCell ref="A55:H55"/>
    <mergeCell ref="A56:H56"/>
    <mergeCell ref="A57:H57"/>
    <mergeCell ref="B4:B5"/>
    <mergeCell ref="B6:B7"/>
    <mergeCell ref="B10:B22"/>
    <mergeCell ref="B24:B27"/>
    <mergeCell ref="B29:B40"/>
    <mergeCell ref="B41:B47"/>
    <mergeCell ref="C4:C5"/>
    <mergeCell ref="C6:C7"/>
    <mergeCell ref="C11:C12"/>
    <mergeCell ref="C15:C16"/>
  </mergeCells>
  <conditionalFormatting sqref="I48">
    <cfRule type="cellIs" dxfId="1" priority="7" stopIfTrue="1" operator="lessThan">
      <formula>0</formula>
    </cfRule>
  </conditionalFormatting>
  <conditionalFormatting sqref="I54">
    <cfRule type="cellIs" dxfId="1" priority="4" stopIfTrue="1" operator="lessThan">
      <formula>0</formula>
    </cfRule>
  </conditionalFormatting>
  <conditionalFormatting sqref="I4:I9">
    <cfRule type="cellIs" dxfId="1" priority="14" stopIfTrue="1" operator="lessThan">
      <formula>0</formula>
    </cfRule>
  </conditionalFormatting>
  <conditionalFormatting sqref="I10:I19">
    <cfRule type="cellIs" dxfId="1" priority="6" stopIfTrue="1" operator="lessThan">
      <formula>0</formula>
    </cfRule>
  </conditionalFormatting>
  <conditionalFormatting sqref="I20:I21">
    <cfRule type="cellIs" dxfId="1" priority="3" stopIfTrue="1" operator="lessThan">
      <formula>0</formula>
    </cfRule>
  </conditionalFormatting>
  <conditionalFormatting sqref="I23:I28">
    <cfRule type="cellIs" dxfId="1" priority="8" stopIfTrue="1" operator="lessThan">
      <formula>0</formula>
    </cfRule>
  </conditionalFormatting>
  <conditionalFormatting sqref="I41:I43">
    <cfRule type="cellIs" dxfId="1" priority="2" stopIfTrue="1" operator="lessThan">
      <formula>0</formula>
    </cfRule>
  </conditionalFormatting>
  <conditionalFormatting sqref="H51:I52 I55:I57 I53">
    <cfRule type="cellIs" dxfId="1" priority="5" stopIfTrue="1" operator="lessThan">
      <formula>0</formula>
    </cfRule>
  </conditionalFormatting>
  <pageMargins left="0.75" right="0.75" top="1" bottom="1" header="0.5" footer="0.5"/>
  <headerFooter/>
  <ignoredErrors>
    <ignoredError sqref="I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合计表</vt:lpstr>
      <vt:lpstr>ADM主展区</vt:lpstr>
      <vt:lpstr>美食公园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小皮裤</dc:creator>
  <cp:lastModifiedBy>User</cp:lastModifiedBy>
  <dcterms:created xsi:type="dcterms:W3CDTF">2020-11-25T05:46:00Z</dcterms:created>
  <dcterms:modified xsi:type="dcterms:W3CDTF">2020-12-08T06:18:38Z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